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zgolka\Documents\am\siatki\korekty wrzesień2023\"/>
    </mc:Choice>
  </mc:AlternateContent>
  <bookViews>
    <workbookView xWindow="0" yWindow="0" windowWidth="23040" windowHeight="9192" activeTab="3"/>
  </bookViews>
  <sheets>
    <sheet name="Flet,Klarnet,Trąbka,Puzon...1st" sheetId="1" r:id="rId1"/>
    <sheet name="Saksofon 1 st" sheetId="2" r:id="rId2"/>
    <sheet name="Obój,Fagot 1st." sheetId="3" r:id="rId3"/>
    <sheet name="Dęte bez saksofonu 2st." sheetId="4" r:id="rId4"/>
    <sheet name="Saksofon 2 st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5" l="1"/>
  <c r="R7" i="5"/>
  <c r="R8" i="5"/>
  <c r="R9" i="5"/>
  <c r="R10" i="5"/>
  <c r="R11" i="5"/>
  <c r="R12" i="5"/>
  <c r="R13" i="5"/>
  <c r="R21" i="5" s="1"/>
  <c r="R23" i="5" s="1"/>
  <c r="R14" i="5"/>
  <c r="R15" i="5"/>
  <c r="R16" i="5"/>
  <c r="R17" i="5"/>
  <c r="R18" i="5"/>
  <c r="R19" i="5"/>
  <c r="R20" i="5"/>
  <c r="R39" i="5"/>
  <c r="R40" i="5"/>
  <c r="R41" i="5"/>
  <c r="R42" i="5"/>
  <c r="R43" i="5"/>
  <c r="R1048573" i="5"/>
  <c r="P44" i="5"/>
  <c r="N44" i="5"/>
  <c r="M44" i="5"/>
  <c r="K44" i="5"/>
  <c r="J44" i="5"/>
  <c r="H44" i="5"/>
  <c r="G44" i="5"/>
  <c r="E44" i="5"/>
  <c r="P42" i="4"/>
  <c r="N42" i="4"/>
  <c r="M42" i="4"/>
  <c r="K42" i="4"/>
  <c r="J42" i="4"/>
  <c r="H42" i="4"/>
  <c r="G42" i="4"/>
  <c r="E42" i="4"/>
  <c r="R44" i="5" l="1"/>
  <c r="X23" i="3"/>
  <c r="W23" i="3"/>
  <c r="X22" i="2"/>
  <c r="X22" i="3"/>
  <c r="W22" i="3"/>
  <c r="W22" i="2"/>
  <c r="Q43" i="5" l="1"/>
  <c r="Q42" i="5"/>
  <c r="Q41" i="5"/>
  <c r="Q40" i="5"/>
  <c r="Q39" i="5"/>
  <c r="Q38" i="5"/>
  <c r="R41" i="4"/>
  <c r="Q41" i="4"/>
  <c r="R40" i="4"/>
  <c r="Q40" i="4"/>
  <c r="R39" i="4"/>
  <c r="Q39" i="4"/>
  <c r="R38" i="4"/>
  <c r="Q38" i="4"/>
  <c r="R37" i="4"/>
  <c r="R42" i="4" s="1"/>
  <c r="Q37" i="4"/>
  <c r="Q36" i="4"/>
  <c r="X6" i="2"/>
  <c r="V47" i="1"/>
  <c r="T47" i="1"/>
  <c r="S47" i="1"/>
  <c r="Q47" i="1"/>
  <c r="P47" i="1"/>
  <c r="N47" i="1"/>
  <c r="M47" i="1"/>
  <c r="K47" i="1"/>
  <c r="J47" i="1"/>
  <c r="H47" i="1"/>
  <c r="G47" i="1"/>
  <c r="E47" i="1"/>
  <c r="X46" i="1"/>
  <c r="W46" i="1"/>
  <c r="X45" i="1"/>
  <c r="W45" i="1"/>
  <c r="X44" i="1"/>
  <c r="W44" i="1"/>
  <c r="X43" i="1"/>
  <c r="X47" i="1" s="1"/>
  <c r="W43" i="1"/>
  <c r="W47" i="1" s="1"/>
  <c r="V49" i="3"/>
  <c r="T49" i="3"/>
  <c r="S49" i="3"/>
  <c r="Q49" i="3"/>
  <c r="P49" i="3"/>
  <c r="N49" i="3"/>
  <c r="M49" i="3"/>
  <c r="K49" i="3"/>
  <c r="J49" i="3"/>
  <c r="H49" i="3"/>
  <c r="G49" i="3"/>
  <c r="E49" i="3"/>
  <c r="X48" i="3"/>
  <c r="W48" i="3"/>
  <c r="X47" i="3"/>
  <c r="W47" i="3"/>
  <c r="X46" i="3"/>
  <c r="W46" i="3"/>
  <c r="X45" i="3"/>
  <c r="W45" i="3"/>
  <c r="W49" i="3" s="1"/>
  <c r="V50" i="2"/>
  <c r="T50" i="2"/>
  <c r="S50" i="2"/>
  <c r="Q50" i="2"/>
  <c r="P50" i="2"/>
  <c r="N50" i="2"/>
  <c r="M50" i="2"/>
  <c r="K50" i="2"/>
  <c r="J50" i="2"/>
  <c r="H50" i="2"/>
  <c r="G50" i="2"/>
  <c r="E50" i="2"/>
  <c r="X49" i="2"/>
  <c r="W49" i="2"/>
  <c r="X48" i="2"/>
  <c r="W48" i="2"/>
  <c r="X47" i="2"/>
  <c r="W47" i="2"/>
  <c r="X46" i="2"/>
  <c r="W46" i="2"/>
  <c r="W50" i="2" s="1"/>
  <c r="G30" i="1"/>
  <c r="H30" i="1"/>
  <c r="J30" i="1"/>
  <c r="K30" i="1"/>
  <c r="K33" i="1" s="1"/>
  <c r="M30" i="1"/>
  <c r="N30" i="1"/>
  <c r="P30" i="1"/>
  <c r="Q30" i="1"/>
  <c r="S30" i="1"/>
  <c r="T30" i="1"/>
  <c r="V30" i="1"/>
  <c r="E30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X7" i="1"/>
  <c r="W7" i="1"/>
  <c r="W7" i="2"/>
  <c r="W8" i="2"/>
  <c r="X8" i="2"/>
  <c r="W9" i="2"/>
  <c r="X9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3" i="2"/>
  <c r="X23" i="2"/>
  <c r="W24" i="2"/>
  <c r="X24" i="2"/>
  <c r="W25" i="2"/>
  <c r="X25" i="2"/>
  <c r="W26" i="2"/>
  <c r="X26" i="2"/>
  <c r="W6" i="2"/>
  <c r="Q6" i="5"/>
  <c r="G23" i="5"/>
  <c r="H23" i="5"/>
  <c r="J23" i="5"/>
  <c r="K23" i="5"/>
  <c r="M23" i="5"/>
  <c r="N23" i="5"/>
  <c r="P23" i="5"/>
  <c r="V30" i="3"/>
  <c r="T30" i="3"/>
  <c r="S30" i="3"/>
  <c r="Q30" i="3"/>
  <c r="P30" i="3"/>
  <c r="N30" i="3"/>
  <c r="M30" i="3"/>
  <c r="K30" i="3"/>
  <c r="J30" i="3"/>
  <c r="H30" i="3"/>
  <c r="G30" i="3"/>
  <c r="Q6" i="4"/>
  <c r="E24" i="4"/>
  <c r="Q18" i="4"/>
  <c r="Q19" i="4"/>
  <c r="Q20" i="4"/>
  <c r="Q21" i="4"/>
  <c r="Q15" i="4"/>
  <c r="Q16" i="4"/>
  <c r="Q17" i="4"/>
  <c r="Q10" i="4"/>
  <c r="Q11" i="4"/>
  <c r="Q12" i="4"/>
  <c r="Q13" i="4"/>
  <c r="Q14" i="4"/>
  <c r="Q7" i="4"/>
  <c r="Q8" i="4"/>
  <c r="Q9" i="4"/>
  <c r="P24" i="4"/>
  <c r="N24" i="4"/>
  <c r="M24" i="4"/>
  <c r="K24" i="4"/>
  <c r="H24" i="4"/>
  <c r="G24" i="4"/>
  <c r="E30" i="3"/>
  <c r="E29" i="2"/>
  <c r="Q42" i="4" l="1"/>
  <c r="Q44" i="5"/>
  <c r="Q24" i="4"/>
  <c r="X50" i="2"/>
  <c r="X49" i="3"/>
  <c r="X28" i="1"/>
  <c r="E33" i="1"/>
  <c r="Q33" i="1"/>
  <c r="N26" i="5"/>
  <c r="H26" i="5"/>
  <c r="K26" i="5"/>
  <c r="R6" i="4"/>
  <c r="Q16" i="5" l="1"/>
  <c r="R15" i="4" l="1"/>
  <c r="R17" i="4"/>
  <c r="J24" i="4"/>
  <c r="X20" i="3"/>
  <c r="W20" i="3"/>
  <c r="E27" i="4" l="1"/>
  <c r="N27" i="4"/>
  <c r="K27" i="4"/>
  <c r="H27" i="4"/>
  <c r="E23" i="5" l="1"/>
  <c r="Q20" i="5"/>
  <c r="Q19" i="5"/>
  <c r="Q18" i="5"/>
  <c r="Q17" i="5"/>
  <c r="Q15" i="5"/>
  <c r="Q14" i="5"/>
  <c r="Q13" i="5"/>
  <c r="Q12" i="5"/>
  <c r="Q11" i="5"/>
  <c r="Q10" i="5"/>
  <c r="Q9" i="5"/>
  <c r="Q8" i="5"/>
  <c r="Q7" i="5"/>
  <c r="R13" i="4"/>
  <c r="R12" i="4"/>
  <c r="R11" i="4"/>
  <c r="R10" i="4"/>
  <c r="X14" i="3"/>
  <c r="W14" i="3"/>
  <c r="Q33" i="3"/>
  <c r="E33" i="3"/>
  <c r="X27" i="3"/>
  <c r="W27" i="3"/>
  <c r="X26" i="3"/>
  <c r="W26" i="3"/>
  <c r="X25" i="3"/>
  <c r="W25" i="3"/>
  <c r="X24" i="3"/>
  <c r="W24" i="3"/>
  <c r="X21" i="3"/>
  <c r="W21" i="3"/>
  <c r="X19" i="3"/>
  <c r="W19" i="3"/>
  <c r="X18" i="3"/>
  <c r="X17" i="3"/>
  <c r="W17" i="3"/>
  <c r="X15" i="3"/>
  <c r="W15" i="3"/>
  <c r="X13" i="3"/>
  <c r="W13" i="3"/>
  <c r="X16" i="3"/>
  <c r="W16" i="3"/>
  <c r="X12" i="3"/>
  <c r="W12" i="3"/>
  <c r="X11" i="3"/>
  <c r="W11" i="3"/>
  <c r="X9" i="3"/>
  <c r="W9" i="3"/>
  <c r="X8" i="3"/>
  <c r="W8" i="3"/>
  <c r="X7" i="3"/>
  <c r="W7" i="3"/>
  <c r="X6" i="3"/>
  <c r="W6" i="3"/>
  <c r="T29" i="2"/>
  <c r="S29" i="2"/>
  <c r="Q29" i="2"/>
  <c r="P29" i="2"/>
  <c r="N29" i="2"/>
  <c r="M29" i="2"/>
  <c r="K29" i="2"/>
  <c r="J29" i="2"/>
  <c r="H29" i="2"/>
  <c r="G29" i="2"/>
  <c r="V29" i="2"/>
  <c r="E26" i="5" l="1"/>
  <c r="Q23" i="5"/>
  <c r="W29" i="2"/>
  <c r="X27" i="2"/>
  <c r="X29" i="2" s="1"/>
  <c r="X28" i="3"/>
  <c r="X30" i="3" s="1"/>
  <c r="W30" i="3"/>
  <c r="K33" i="3"/>
  <c r="H33" i="3"/>
  <c r="T33" i="3"/>
  <c r="N33" i="3"/>
  <c r="N32" i="2"/>
  <c r="E32" i="2"/>
  <c r="K32" i="2"/>
  <c r="Q32" i="2"/>
  <c r="T32" i="2"/>
  <c r="H32" i="2"/>
  <c r="R20" i="4" l="1"/>
  <c r="R14" i="4"/>
  <c r="R9" i="4"/>
  <c r="R8" i="4"/>
  <c r="R7" i="4"/>
  <c r="R22" i="4" l="1"/>
  <c r="R24" i="4" s="1"/>
  <c r="W30" i="1" l="1"/>
  <c r="X30" i="1"/>
  <c r="H33" i="1"/>
  <c r="T33" i="1"/>
  <c r="N33" i="1"/>
</calcChain>
</file>

<file path=xl/sharedStrings.xml><?xml version="1.0" encoding="utf-8"?>
<sst xmlns="http://schemas.openxmlformats.org/spreadsheetml/2006/main" count="1023" uniqueCount="104">
  <si>
    <t>Przedmiot</t>
  </si>
  <si>
    <t>Typ</t>
  </si>
  <si>
    <t>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</si>
  <si>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</si>
  <si>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</si>
  <si>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</si>
  <si>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</si>
  <si>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</si>
  <si>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</si>
  <si>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</si>
  <si>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</si>
  <si>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</si>
  <si>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</si>
  <si>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</si>
  <si>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</si>
  <si>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</si>
  <si>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Instrument główny</t>
  </si>
  <si>
    <t>obowiązkowy</t>
  </si>
  <si>
    <t>W/I</t>
  </si>
  <si>
    <t>EK</t>
  </si>
  <si>
    <t>Z</t>
  </si>
  <si>
    <t>Propedeutyka badań naukowych</t>
  </si>
  <si>
    <t>W/G</t>
  </si>
  <si>
    <t>E</t>
  </si>
  <si>
    <t>Ć/G</t>
  </si>
  <si>
    <t>Praktyka estradowa</t>
  </si>
  <si>
    <t>Ć</t>
  </si>
  <si>
    <t>Literatura specjalistyczna</t>
  </si>
  <si>
    <t>K</t>
  </si>
  <si>
    <t>Historia muzyki</t>
  </si>
  <si>
    <t>Kultura muzyczna XX i XXI w.</t>
  </si>
  <si>
    <t>Kształcenie słuchu</t>
  </si>
  <si>
    <t>Marketing i animacja kultury</t>
  </si>
  <si>
    <t>Kurs biblioteczny</t>
  </si>
  <si>
    <t>Szkolenie BHP</t>
  </si>
  <si>
    <t>Język obcy (z egzaminem B2)</t>
  </si>
  <si>
    <t>W-F</t>
  </si>
  <si>
    <t>Technologie informacyjne</t>
  </si>
  <si>
    <t>Wykład monograficzny z konwersatorium</t>
  </si>
  <si>
    <t xml:space="preserve">FAKULTETY - min. punktów ECTS do zrealizowanie w ciągu całych studiów: </t>
  </si>
  <si>
    <t>SUMA</t>
  </si>
  <si>
    <t>ROCZNIE</t>
  </si>
  <si>
    <t>Godz.
Wykł</t>
  </si>
  <si>
    <t>Ects
Obow.</t>
  </si>
  <si>
    <t>Proseminarium pracy dyplomowej</t>
  </si>
  <si>
    <t>Seminarium pracy dyplomowej</t>
  </si>
  <si>
    <t>Ć/I</t>
  </si>
  <si>
    <t>Harmonia z elementami improwizacji</t>
  </si>
  <si>
    <t>Seminarium krytyki</t>
  </si>
  <si>
    <t>Seminarium prelekcji</t>
  </si>
  <si>
    <t>Filozofia - zagadnienia i kierunki</t>
  </si>
  <si>
    <t>Podstawy etyki</t>
  </si>
  <si>
    <t>Estetyka muzyki</t>
  </si>
  <si>
    <t>Propedeutyka muzyki współczesnej</t>
  </si>
  <si>
    <t>Zagadnienia wykonawcze muzyki dawnej</t>
  </si>
  <si>
    <t>Język obcy (z egzaminem B2+)</t>
  </si>
  <si>
    <t>ects obow</t>
  </si>
  <si>
    <t>Kameralistyka</t>
  </si>
  <si>
    <t>Praca z pianistą</t>
  </si>
  <si>
    <t>Orkiestra symfoniczna i orkiestra dęta</t>
  </si>
  <si>
    <t>Zespół studiów orkiestrowych</t>
  </si>
  <si>
    <t>Specjalistycne</t>
  </si>
  <si>
    <t>Prawa autorskie i prawo pokrewne</t>
  </si>
  <si>
    <t>Kierunkowe</t>
  </si>
  <si>
    <t>Big-band</t>
  </si>
  <si>
    <t>Orkiestra dęta</t>
  </si>
  <si>
    <t>Technologia budowy stroików</t>
  </si>
  <si>
    <t>Studia orkiestrowe</t>
  </si>
  <si>
    <t>Specjalistyczne</t>
  </si>
  <si>
    <t>Big band</t>
  </si>
  <si>
    <t>Harmonia z elementami improwizacji jazzowej</t>
  </si>
  <si>
    <t>Podstawowe</t>
  </si>
  <si>
    <t>Podstawowoe</t>
  </si>
  <si>
    <t>Historia kultury</t>
  </si>
  <si>
    <t>Propedeuyka muzyki współczesnej</t>
  </si>
  <si>
    <t>Analiza dzieła muzycznego</t>
  </si>
  <si>
    <t>Harmonia</t>
  </si>
  <si>
    <t>Wyklad monograficzny z konwersatorium</t>
  </si>
  <si>
    <t>obieralny</t>
  </si>
  <si>
    <t>Moduł B-  przedmioty do wyboru min.15 ECTS</t>
  </si>
  <si>
    <t>godz. wykł.</t>
  </si>
  <si>
    <t>godziny</t>
  </si>
  <si>
    <t>Rocznie</t>
  </si>
  <si>
    <t>Ects</t>
  </si>
  <si>
    <t>suma ECTS</t>
  </si>
  <si>
    <t>Moduł A-przedmioty obowiązkowe- 126 ECTS</t>
  </si>
  <si>
    <t>Moduł A- przedmioty obowiązkowe- 84 ECTS</t>
  </si>
  <si>
    <t>Moduł B- przedmioty do wyboru , do realizacji min.13 ECTS</t>
  </si>
  <si>
    <t>Moduł C- przedmioty z ogólnouczelnianej listy fakultetów- MINIMUM WYBORU: uzupełnienie do wymaganych do ukończenia studiów II stopnia 120 pkt ECTS</t>
  </si>
  <si>
    <t>Moduł C- Ogónouczelniana lista fakultetów-MINIMUM WYBORU: uzupełnienie do wymaganych do ukończenia studiów II stopnia 120 pkt ECTS</t>
  </si>
  <si>
    <t xml:space="preserve">Moduł D- przedmioty z ogólnouczelnianej listy fakultetów- MINIMUM WYBORU: uzupełnienie do wymaganych do ukończenia studiów I stopnia 180 pkt ECTS																										</t>
  </si>
  <si>
    <t>Moduł D- przedmioty z ogólnouczelnianej listy fakultetów- MINIMUM WYBORU: uzupełnienie do wymaganych do ukończenia studiów I stopnia 180 pkt ECTS</t>
  </si>
  <si>
    <t>Retoryka muzyki</t>
  </si>
  <si>
    <t>Moduł B- przedmioty do wyboru , do realizacji min.13 pkt.ECTS</t>
  </si>
  <si>
    <t xml:space="preserve">Moduł D: przedmioty z ogólnouczelnianej listy fakultetów- MINIMUM WYBORU: uzupełnienie do wymaganych do ukończenia studiów I stopnia 180 pkt ECTS																										</t>
  </si>
  <si>
    <t>Moduł A- przedmioty obowiązkowe- 126 ECTS</t>
  </si>
  <si>
    <t>Saksofon-studia I stopnia</t>
  </si>
  <si>
    <t xml:space="preserve"> Flet, Klarnet, Trąbka, Puzon, Róg, Tuba, Eufonium-studia I stopnia</t>
  </si>
  <si>
    <t>Flet, Klarnet, Obój,Fagot, Trąbka, Puzon, Róg,Tuba, Eufonium- studia II stopnia</t>
  </si>
  <si>
    <t>Saksofon- Studia II stopnia</t>
  </si>
  <si>
    <t>Praktyka w klasie nauki akompaniamentu</t>
  </si>
  <si>
    <t>Studia orkiestrowe z grą a vista</t>
  </si>
  <si>
    <t>Obój,Fagot-studia 1 stopnia</t>
  </si>
  <si>
    <t>Moduł C- Studium pedagogiczne 33 ECTS (osobny 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</si>
</sst>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0.0"/>
  </numFmts>
  <fonts count="42">
    <font>
      <sz val="11"/>
      <color theme="1"/>
      <name val="Calibri"/>
      <family val="2"/>
      <charset val="238"/>
      <scheme val="minor"/>
    </font>
    <font>
      <b/>
      <sz val="8"/>
      <name val="Trebuchet MS"/>
      <family val="2"/>
      <charset val="238"/>
    </font>
    <font>
      <sz val="11"/>
      <color rgb="FF006411"/>
      <name val="Calibri"/>
      <family val="2"/>
      <charset val="1"/>
    </font>
    <font>
      <sz val="11"/>
      <color rgb="FFFFFFFF"/>
      <name val="Calibri"/>
      <family val="2"/>
      <charset val="1"/>
    </font>
    <font>
      <sz val="8"/>
      <name val="Trebuchet MS"/>
      <family val="2"/>
      <charset val="238"/>
    </font>
    <font>
      <sz val="11"/>
      <color rgb="FF000000"/>
      <name val="Calibri"/>
      <family val="2"/>
      <charset val="1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i/>
      <sz val="12"/>
      <color rgb="FF808080"/>
      <name val="Calibri"/>
      <family val="2"/>
      <charset val="1"/>
    </font>
    <font>
      <sz val="10"/>
      <color rgb="FF2A6099"/>
      <name val="Trebuchet MS"/>
      <family val="2"/>
      <charset val="238"/>
    </font>
    <font>
      <sz val="10"/>
      <color rgb="FF000000"/>
      <name val="Trebuchet MS"/>
      <family val="2"/>
      <charset val="238"/>
    </font>
    <font>
      <b/>
      <sz val="10"/>
      <color rgb="FF000000"/>
      <name val="Trebuchet MS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C9211E"/>
      <name val="Calibri"/>
      <family val="2"/>
      <charset val="1"/>
    </font>
    <font>
      <sz val="8"/>
      <color rgb="FF000000"/>
      <name val="Trebuchet MS"/>
      <family val="2"/>
      <charset val="238"/>
    </font>
    <font>
      <sz val="11"/>
      <color rgb="FF993300"/>
      <name val="Calibri"/>
      <family val="2"/>
      <charset val="1"/>
    </font>
    <font>
      <b/>
      <sz val="8"/>
      <color rgb="FF000000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7"/>
      <name val="Trebuchet MS"/>
      <family val="2"/>
      <charset val="238"/>
    </font>
    <font>
      <b/>
      <sz val="7"/>
      <color rgb="FF000000"/>
      <name val="Calibri"/>
      <family val="2"/>
      <charset val="1"/>
    </font>
    <font>
      <b/>
      <sz val="16"/>
      <color theme="1"/>
      <name val="Calibri (Tekst podstawowy)"/>
      <charset val="238"/>
    </font>
    <font>
      <sz val="16"/>
      <color theme="1"/>
      <name val="Calibri"/>
      <family val="2"/>
      <charset val="238"/>
      <scheme val="minor"/>
    </font>
    <font>
      <sz val="18"/>
      <color rgb="FF000000"/>
      <name val="Trebuchet MS"/>
      <family val="2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 (Tekst podstawowy)"/>
      <charset val="238"/>
    </font>
    <font>
      <b/>
      <sz val="11"/>
      <color theme="9"/>
      <name val="Calibri"/>
      <family val="2"/>
      <scheme val="minor"/>
    </font>
    <font>
      <sz val="16"/>
      <color theme="9"/>
      <name val="Calibri"/>
      <family val="2"/>
      <scheme val="minor"/>
    </font>
    <font>
      <sz val="10"/>
      <color theme="9"/>
      <name val="Trebuchet MS"/>
      <family val="2"/>
      <charset val="238"/>
    </font>
    <font>
      <sz val="16"/>
      <color theme="9"/>
      <name val="Calibri"/>
      <family val="2"/>
      <charset val="238"/>
      <scheme val="minor"/>
    </font>
    <font>
      <sz val="16"/>
      <color rgb="FF000000"/>
      <name val="Trebuchet MS"/>
      <family val="2"/>
      <charset val="238"/>
    </font>
    <font>
      <b/>
      <sz val="16"/>
      <color theme="9" tint="-0.249977111117893"/>
      <name val="Calibri"/>
      <family val="2"/>
      <scheme val="minor"/>
    </font>
    <font>
      <sz val="16"/>
      <name val="Trebuchet MS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8"/>
      <name val="Trebuchet MS"/>
      <family val="2"/>
    </font>
    <font>
      <b/>
      <sz val="16"/>
      <color theme="8"/>
      <name val="Trebuchet MS"/>
      <family val="2"/>
    </font>
    <font>
      <sz val="16"/>
      <color rgb="FF000000"/>
      <name val="Trebuchet MS"/>
      <family val="2"/>
    </font>
    <font>
      <b/>
      <sz val="14"/>
      <color theme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1FB714"/>
        <bgColor rgb="FF008080"/>
      </patternFill>
    </fill>
    <fill>
      <patternFill patternType="solid">
        <fgColor rgb="FF0066CC"/>
        <bgColor rgb="FF2A6099"/>
      </patternFill>
    </fill>
    <fill>
      <patternFill patternType="solid">
        <fgColor rgb="FF4600A5"/>
        <bgColor rgb="FF800080"/>
      </patternFill>
    </fill>
    <fill>
      <patternFill patternType="solid">
        <fgColor rgb="FF99CCFF"/>
        <bgColor rgb="FF9FB6C0"/>
      </patternFill>
    </fill>
    <fill>
      <patternFill patternType="solid">
        <fgColor rgb="FFCC99FF"/>
        <bgColor rgb="FF9999FF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slantDashDot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slantDashDot">
        <color auto="1"/>
      </top>
      <bottom style="medium">
        <color auto="1"/>
      </bottom>
      <diagonal/>
    </border>
    <border>
      <left style="thin">
        <color auto="1"/>
      </left>
      <right/>
      <top style="slantDashDot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slantDashDot">
        <color auto="1"/>
      </top>
      <bottom style="medium">
        <color auto="1"/>
      </bottom>
      <diagonal/>
    </border>
    <border>
      <left/>
      <right style="thin">
        <color auto="1"/>
      </right>
      <top style="slantDashDot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5" borderId="0" applyBorder="0" applyProtection="0"/>
    <xf numFmtId="0" fontId="5" fillId="3" borderId="0" applyBorder="0" applyProtection="0"/>
    <xf numFmtId="0" fontId="5" fillId="6" borderId="0" applyBorder="0" applyProtection="0"/>
    <xf numFmtId="0" fontId="5" fillId="7" borderId="0" applyBorder="0" applyProtection="0"/>
    <xf numFmtId="0" fontId="8" fillId="0" borderId="0" applyBorder="0" applyProtection="0"/>
    <xf numFmtId="0" fontId="15" fillId="8" borderId="0" applyBorder="0" applyProtection="0"/>
    <xf numFmtId="0" fontId="5" fillId="9" borderId="0" applyBorder="0" applyProtection="0"/>
    <xf numFmtId="44" fontId="20" fillId="0" borderId="0" applyFont="0" applyFill="0" applyBorder="0" applyAlignment="0" applyProtection="0"/>
  </cellStyleXfs>
  <cellXfs count="654">
    <xf numFmtId="0" fontId="0" fillId="0" borderId="0" xfId="0"/>
    <xf numFmtId="0" fontId="4" fillId="0" borderId="8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4" fillId="0" borderId="9" xfId="5" applyFont="1" applyFill="1" applyBorder="1" applyAlignment="1" applyProtection="1">
      <alignment horizontal="center" vertical="center"/>
    </xf>
    <xf numFmtId="0" fontId="4" fillId="0" borderId="10" xfId="5" applyFont="1" applyFill="1" applyBorder="1" applyAlignment="1" applyProtection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9" xfId="6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center" vertical="center"/>
    </xf>
    <xf numFmtId="0" fontId="4" fillId="0" borderId="10" xfId="6" applyFont="1" applyFill="1" applyBorder="1" applyAlignment="1" applyProtection="1">
      <alignment horizontal="center" vertical="center"/>
    </xf>
    <xf numFmtId="0" fontId="4" fillId="0" borderId="8" xfId="4" applyFont="1" applyFill="1" applyBorder="1" applyAlignment="1" applyProtection="1">
      <alignment horizontal="center" vertical="center"/>
    </xf>
    <xf numFmtId="0" fontId="4" fillId="0" borderId="9" xfId="7" applyFont="1" applyFill="1" applyBorder="1" applyAlignment="1" applyProtection="1">
      <alignment horizontal="center" vertical="center"/>
    </xf>
    <xf numFmtId="0" fontId="4" fillId="0" borderId="9" xfId="4" applyFont="1" applyFill="1" applyBorder="1" applyAlignment="1" applyProtection="1">
      <alignment horizontal="center" vertical="center"/>
    </xf>
    <xf numFmtId="0" fontId="4" fillId="0" borderId="10" xfId="7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16" xfId="2" applyFont="1" applyFill="1" applyBorder="1" applyAlignment="1" applyProtection="1">
      <alignment horizontal="center" vertical="center"/>
    </xf>
    <xf numFmtId="0" fontId="7" fillId="0" borderId="16" xfId="3" applyFont="1" applyFill="1" applyBorder="1" applyAlignment="1" applyProtection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</xf>
    <xf numFmtId="0" fontId="7" fillId="0" borderId="12" xfId="5" applyFont="1" applyFill="1" applyBorder="1" applyAlignment="1" applyProtection="1">
      <alignment horizontal="center" vertical="center"/>
    </xf>
    <xf numFmtId="0" fontId="7" fillId="0" borderId="19" xfId="5" applyFont="1" applyFill="1" applyBorder="1" applyAlignment="1" applyProtection="1">
      <alignment horizontal="center" vertical="center"/>
    </xf>
    <xf numFmtId="0" fontId="7" fillId="0" borderId="18" xfId="3" applyFont="1" applyFill="1" applyBorder="1" applyAlignment="1" applyProtection="1">
      <alignment horizontal="center" vertical="center"/>
    </xf>
    <xf numFmtId="0" fontId="7" fillId="0" borderId="12" xfId="6" applyFont="1" applyFill="1" applyBorder="1" applyAlignment="1" applyProtection="1">
      <alignment horizontal="center" vertical="center"/>
    </xf>
    <xf numFmtId="0" fontId="7" fillId="0" borderId="12" xfId="3" applyFont="1" applyFill="1" applyBorder="1" applyAlignment="1" applyProtection="1">
      <alignment horizontal="center" vertical="center"/>
    </xf>
    <xf numFmtId="0" fontId="7" fillId="0" borderId="19" xfId="6" applyFont="1" applyFill="1" applyBorder="1" applyAlignment="1" applyProtection="1">
      <alignment horizontal="center" vertical="center"/>
    </xf>
    <xf numFmtId="0" fontId="7" fillId="0" borderId="18" xfId="4" applyFont="1" applyFill="1" applyBorder="1" applyAlignment="1" applyProtection="1">
      <alignment horizontal="center" vertical="center"/>
    </xf>
    <xf numFmtId="0" fontId="7" fillId="0" borderId="12" xfId="7" applyFont="1" applyFill="1" applyBorder="1" applyAlignment="1" applyProtection="1">
      <alignment horizontal="center" vertical="center"/>
    </xf>
    <xf numFmtId="0" fontId="7" fillId="0" borderId="12" xfId="4" applyFont="1" applyFill="1" applyBorder="1" applyAlignment="1" applyProtection="1">
      <alignment horizontal="center" vertical="center"/>
    </xf>
    <xf numFmtId="0" fontId="7" fillId="0" borderId="19" xfId="7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horizontal="center" vertical="center"/>
    </xf>
    <xf numFmtId="0" fontId="7" fillId="0" borderId="1" xfId="5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6" xfId="5" applyFont="1" applyFill="1" applyBorder="1" applyAlignment="1" applyProtection="1">
      <alignment horizontal="center" vertical="center"/>
    </xf>
    <xf numFmtId="0" fontId="7" fillId="0" borderId="5" xfId="3" applyFont="1" applyFill="1" applyBorder="1" applyAlignment="1" applyProtection="1">
      <alignment horizontal="center" vertical="center"/>
    </xf>
    <xf numFmtId="0" fontId="7" fillId="0" borderId="1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0" borderId="5" xfId="4" applyFont="1" applyFill="1" applyBorder="1" applyAlignment="1" applyProtection="1">
      <alignment horizontal="center" vertical="center"/>
    </xf>
    <xf numFmtId="0" fontId="7" fillId="0" borderId="1" xfId="4" applyFont="1" applyFill="1" applyBorder="1" applyAlignment="1" applyProtection="1">
      <alignment horizontal="center" vertical="center"/>
    </xf>
    <xf numFmtId="0" fontId="7" fillId="0" borderId="1" xfId="7" applyFont="1" applyFill="1" applyBorder="1" applyAlignment="1" applyProtection="1">
      <alignment horizontal="center" vertical="center"/>
    </xf>
    <xf numFmtId="0" fontId="7" fillId="0" borderId="6" xfId="7" applyFont="1" applyFill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4" xfId="8" applyFont="1" applyBorder="1" applyAlignment="1" applyProtection="1">
      <alignment horizontal="center" vertical="center"/>
    </xf>
    <xf numFmtId="0" fontId="7" fillId="0" borderId="9" xfId="6" applyFont="1" applyFill="1" applyBorder="1" applyAlignment="1" applyProtection="1">
      <alignment horizontal="center" vertical="center"/>
    </xf>
    <xf numFmtId="0" fontId="7" fillId="0" borderId="9" xfId="3" applyFont="1" applyFill="1" applyBorder="1" applyAlignment="1" applyProtection="1">
      <alignment horizontal="center" vertical="center"/>
    </xf>
    <xf numFmtId="0" fontId="7" fillId="0" borderId="14" xfId="3" applyFont="1" applyFill="1" applyBorder="1" applyAlignment="1" applyProtection="1">
      <alignment horizontal="center" vertical="center"/>
    </xf>
    <xf numFmtId="0" fontId="7" fillId="0" borderId="7" xfId="3" applyFont="1" applyFill="1" applyBorder="1" applyAlignment="1" applyProtection="1">
      <alignment horizontal="center" vertical="center"/>
    </xf>
    <xf numFmtId="0" fontId="7" fillId="0" borderId="20" xfId="6" applyFont="1" applyFill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9" xfId="5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0" xfId="5" applyFont="1" applyFill="1" applyBorder="1" applyAlignment="1" applyProtection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7" fillId="0" borderId="8" xfId="3" applyFont="1" applyFill="1" applyBorder="1" applyAlignment="1" applyProtection="1">
      <alignment horizontal="center" vertical="center"/>
    </xf>
    <xf numFmtId="0" fontId="7" fillId="0" borderId="10" xfId="6" applyFont="1" applyFill="1" applyBorder="1" applyAlignment="1" applyProtection="1">
      <alignment horizontal="center" vertical="center"/>
    </xf>
    <xf numFmtId="0" fontId="7" fillId="0" borderId="8" xfId="4" applyFont="1" applyFill="1" applyBorder="1" applyAlignment="1" applyProtection="1">
      <alignment horizontal="center" vertical="center"/>
    </xf>
    <xf numFmtId="0" fontId="7" fillId="0" borderId="9" xfId="7" applyFont="1" applyFill="1" applyBorder="1" applyAlignment="1" applyProtection="1">
      <alignment horizontal="center" vertical="center"/>
    </xf>
    <xf numFmtId="0" fontId="7" fillId="0" borderId="9" xfId="4" applyFont="1" applyFill="1" applyBorder="1" applyAlignment="1" applyProtection="1">
      <alignment horizontal="center" vertical="center"/>
    </xf>
    <xf numFmtId="0" fontId="7" fillId="0" borderId="10" xfId="7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4" xfId="0" applyFont="1" applyBorder="1"/>
    <xf numFmtId="0" fontId="1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" fillId="0" borderId="12" xfId="2" applyFont="1" applyFill="1" applyBorder="1" applyAlignment="1" applyProtection="1">
      <alignment horizontal="center" vertical="center"/>
    </xf>
    <xf numFmtId="0" fontId="1" fillId="0" borderId="12" xfId="3" applyFont="1" applyFill="1" applyBorder="1" applyAlignment="1" applyProtection="1">
      <alignment horizontal="center" vertical="center"/>
    </xf>
    <xf numFmtId="1" fontId="1" fillId="0" borderId="12" xfId="6" applyNumberFormat="1" applyFont="1" applyFill="1" applyBorder="1" applyAlignment="1" applyProtection="1">
      <alignment horizontal="center" vertical="center"/>
    </xf>
    <xf numFmtId="0" fontId="1" fillId="0" borderId="12" xfId="4" applyFont="1" applyFill="1" applyBorder="1" applyAlignment="1" applyProtection="1">
      <alignment horizontal="center" vertical="center"/>
    </xf>
    <xf numFmtId="0" fontId="1" fillId="0" borderId="12" xfId="7" applyFont="1" applyFill="1" applyBorder="1" applyAlignment="1" applyProtection="1">
      <alignment horizontal="center" vertical="center"/>
    </xf>
    <xf numFmtId="0" fontId="14" fillId="0" borderId="0" xfId="0" applyFont="1"/>
    <xf numFmtId="0" fontId="10" fillId="10" borderId="0" xfId="0" applyFont="1" applyFill="1" applyBorder="1"/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/>
    <xf numFmtId="0" fontId="7" fillId="0" borderId="16" xfId="5" applyFont="1" applyFill="1" applyBorder="1" applyAlignment="1" applyProtection="1">
      <alignment horizontal="center" vertical="center"/>
    </xf>
    <xf numFmtId="0" fontId="7" fillId="0" borderId="27" xfId="2" applyFont="1" applyFill="1" applyBorder="1" applyAlignment="1" applyProtection="1">
      <alignment horizontal="center" vertical="center"/>
    </xf>
    <xf numFmtId="0" fontId="7" fillId="0" borderId="28" xfId="3" applyFont="1" applyFill="1" applyBorder="1" applyAlignment="1" applyProtection="1">
      <alignment horizontal="center" vertical="center"/>
    </xf>
    <xf numFmtId="0" fontId="7" fillId="0" borderId="29" xfId="5" applyFont="1" applyFill="1" applyBorder="1" applyAlignment="1" applyProtection="1">
      <alignment horizontal="center" vertical="center"/>
    </xf>
    <xf numFmtId="0" fontId="7" fillId="0" borderId="28" xfId="2" applyFont="1" applyFill="1" applyBorder="1" applyAlignment="1" applyProtection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4" fillId="0" borderId="27" xfId="3" applyFont="1" applyFill="1" applyBorder="1" applyAlignment="1" applyProtection="1">
      <alignment horizontal="center" vertical="center"/>
    </xf>
    <xf numFmtId="0" fontId="4" fillId="0" borderId="28" xfId="2" applyFont="1" applyFill="1" applyBorder="1" applyAlignment="1" applyProtection="1">
      <alignment horizontal="center" vertical="center"/>
    </xf>
    <xf numFmtId="0" fontId="4" fillId="0" borderId="28" xfId="6" applyFont="1" applyFill="1" applyBorder="1" applyAlignment="1" applyProtection="1">
      <alignment horizontal="center" vertical="center"/>
    </xf>
    <xf numFmtId="0" fontId="4" fillId="0" borderId="28" xfId="3" applyFont="1" applyFill="1" applyBorder="1" applyAlignment="1" applyProtection="1">
      <alignment horizontal="center" vertical="center"/>
    </xf>
    <xf numFmtId="0" fontId="4" fillId="0" borderId="29" xfId="6" applyFont="1" applyFill="1" applyBorder="1" applyAlignment="1" applyProtection="1">
      <alignment horizontal="center" vertical="center"/>
    </xf>
    <xf numFmtId="0" fontId="6" fillId="0" borderId="21" xfId="8" applyFont="1" applyBorder="1" applyAlignment="1" applyProtection="1">
      <alignment horizontal="center" vertical="center"/>
    </xf>
    <xf numFmtId="0" fontId="6" fillId="0" borderId="0" xfId="0" applyFont="1"/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0" fontId="1" fillId="0" borderId="23" xfId="2" applyFont="1" applyFill="1" applyBorder="1" applyAlignment="1" applyProtection="1">
      <alignment horizontal="center" vertical="center"/>
    </xf>
    <xf numFmtId="0" fontId="1" fillId="0" borderId="23" xfId="5" applyFont="1" applyFill="1" applyBorder="1" applyAlignment="1" applyProtection="1">
      <alignment horizontal="center" vertical="center"/>
    </xf>
    <xf numFmtId="0" fontId="4" fillId="0" borderId="0" xfId="0" applyFont="1" applyAlignment="1"/>
    <xf numFmtId="0" fontId="6" fillId="10" borderId="0" xfId="0" applyFont="1" applyFill="1"/>
    <xf numFmtId="0" fontId="6" fillId="10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7" xfId="8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6" xfId="5" applyFont="1" applyFill="1" applyBorder="1" applyAlignment="1" applyProtection="1">
      <alignment horizontal="center" vertical="center"/>
    </xf>
    <xf numFmtId="0" fontId="18" fillId="0" borderId="16" xfId="2" applyFont="1" applyFill="1" applyBorder="1" applyAlignment="1" applyProtection="1">
      <alignment horizontal="center" vertical="center"/>
    </xf>
    <xf numFmtId="0" fontId="18" fillId="0" borderId="17" xfId="5" applyFont="1" applyFill="1" applyBorder="1" applyAlignment="1" applyProtection="1">
      <alignment horizontal="center" vertical="center"/>
    </xf>
    <xf numFmtId="0" fontId="18" fillId="0" borderId="15" xfId="3" applyFont="1" applyFill="1" applyBorder="1" applyAlignment="1" applyProtection="1">
      <alignment horizontal="center" vertical="center"/>
    </xf>
    <xf numFmtId="0" fontId="18" fillId="0" borderId="16" xfId="6" applyFont="1" applyFill="1" applyBorder="1" applyAlignment="1" applyProtection="1">
      <alignment horizontal="center" vertical="center"/>
    </xf>
    <xf numFmtId="0" fontId="18" fillId="0" borderId="16" xfId="3" applyFont="1" applyFill="1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8" fillId="0" borderId="15" xfId="4" applyFont="1" applyFill="1" applyBorder="1" applyAlignment="1" applyProtection="1">
      <alignment horizontal="center" vertical="center"/>
    </xf>
    <xf numFmtId="0" fontId="18" fillId="0" borderId="16" xfId="7" applyFont="1" applyFill="1" applyBorder="1" applyAlignment="1" applyProtection="1">
      <alignment horizontal="center" vertical="center"/>
    </xf>
    <xf numFmtId="0" fontId="18" fillId="0" borderId="16" xfId="4" applyFont="1" applyFill="1" applyBorder="1" applyAlignment="1" applyProtection="1">
      <alignment horizontal="center" vertical="center"/>
    </xf>
    <xf numFmtId="0" fontId="18" fillId="0" borderId="17" xfId="7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5" applyFont="1" applyFill="1" applyBorder="1" applyAlignment="1" applyProtection="1">
      <alignment horizontal="center" vertical="center"/>
    </xf>
    <xf numFmtId="0" fontId="7" fillId="0" borderId="27" xfId="3" applyFont="1" applyFill="1" applyBorder="1" applyAlignment="1" applyProtection="1">
      <alignment horizontal="center" vertical="center"/>
    </xf>
    <xf numFmtId="0" fontId="7" fillId="0" borderId="32" xfId="3" applyFont="1" applyFill="1" applyBorder="1" applyAlignment="1" applyProtection="1">
      <alignment horizontal="center" vertical="center"/>
    </xf>
    <xf numFmtId="0" fontId="7" fillId="0" borderId="28" xfId="6" applyFont="1" applyFill="1" applyBorder="1" applyAlignment="1" applyProtection="1">
      <alignment horizontal="center" vertical="center"/>
    </xf>
    <xf numFmtId="0" fontId="7" fillId="0" borderId="31" xfId="3" applyFont="1" applyFill="1" applyBorder="1" applyAlignment="1" applyProtection="1">
      <alignment horizontal="center" vertical="center"/>
    </xf>
    <xf numFmtId="0" fontId="7" fillId="0" borderId="29" xfId="6" applyFont="1" applyFill="1" applyBorder="1" applyAlignment="1" applyProtection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7" fillId="0" borderId="34" xfId="8" applyFont="1" applyBorder="1" applyAlignment="1" applyProtection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36" xfId="2" applyFont="1" applyFill="1" applyBorder="1" applyAlignment="1" applyProtection="1">
      <alignment horizontal="center" vertical="center"/>
    </xf>
    <xf numFmtId="0" fontId="7" fillId="0" borderId="4" xfId="5" applyFont="1" applyFill="1" applyBorder="1" applyAlignment="1" applyProtection="1">
      <alignment horizontal="center" vertical="center"/>
    </xf>
    <xf numFmtId="0" fontId="7" fillId="0" borderId="34" xfId="3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15" xfId="4" applyFont="1" applyFill="1" applyBorder="1" applyAlignment="1" applyProtection="1">
      <alignment horizontal="center" vertical="center"/>
    </xf>
    <xf numFmtId="0" fontId="7" fillId="0" borderId="16" xfId="4" applyFont="1" applyFill="1" applyBorder="1" applyAlignment="1" applyProtection="1">
      <alignment horizontal="center" vertical="center"/>
    </xf>
    <xf numFmtId="0" fontId="7" fillId="0" borderId="16" xfId="7" applyFont="1" applyFill="1" applyBorder="1" applyAlignment="1" applyProtection="1">
      <alignment horizontal="center" vertical="center"/>
    </xf>
    <xf numFmtId="0" fontId="7" fillId="0" borderId="17" xfId="7" applyFont="1" applyFill="1" applyBorder="1" applyAlignment="1" applyProtection="1">
      <alignment horizontal="center" vertical="center"/>
    </xf>
    <xf numFmtId="0" fontId="7" fillId="0" borderId="27" xfId="4" applyFont="1" applyFill="1" applyBorder="1" applyAlignment="1" applyProtection="1">
      <alignment horizontal="center" vertical="center"/>
    </xf>
    <xf numFmtId="0" fontId="7" fillId="0" borderId="28" xfId="4" applyFont="1" applyFill="1" applyBorder="1" applyAlignment="1" applyProtection="1">
      <alignment horizontal="center" vertical="center"/>
    </xf>
    <xf numFmtId="0" fontId="7" fillId="0" borderId="28" xfId="7" applyFont="1" applyFill="1" applyBorder="1" applyAlignment="1" applyProtection="1">
      <alignment horizontal="center" vertical="center"/>
    </xf>
    <xf numFmtId="0" fontId="7" fillId="0" borderId="29" xfId="7" applyFont="1" applyFill="1" applyBorder="1" applyAlignment="1" applyProtection="1">
      <alignment horizontal="center" vertical="center"/>
    </xf>
    <xf numFmtId="0" fontId="17" fillId="0" borderId="11" xfId="8" applyFont="1" applyBorder="1" applyAlignment="1" applyProtection="1">
      <alignment horizontal="center" vertical="center"/>
    </xf>
    <xf numFmtId="0" fontId="7" fillId="0" borderId="21" xfId="3" applyFont="1" applyFill="1" applyBorder="1" applyAlignment="1" applyProtection="1">
      <alignment horizontal="center" vertical="center"/>
    </xf>
    <xf numFmtId="0" fontId="7" fillId="0" borderId="11" xfId="3" applyFont="1" applyFill="1" applyBorder="1" applyAlignment="1" applyProtection="1">
      <alignment horizontal="center" vertical="center"/>
    </xf>
    <xf numFmtId="0" fontId="17" fillId="0" borderId="13" xfId="8" applyFont="1" applyBorder="1" applyAlignment="1" applyProtection="1">
      <alignment horizontal="center" vertical="center"/>
    </xf>
    <xf numFmtId="0" fontId="7" fillId="0" borderId="37" xfId="2" applyFont="1" applyFill="1" applyBorder="1" applyAlignment="1" applyProtection="1">
      <alignment horizontal="center" vertical="center"/>
    </xf>
    <xf numFmtId="0" fontId="7" fillId="0" borderId="38" xfId="5" applyFont="1" applyFill="1" applyBorder="1" applyAlignment="1" applyProtection="1">
      <alignment horizontal="center" vertical="center"/>
    </xf>
    <xf numFmtId="0" fontId="7" fillId="0" borderId="13" xfId="3" applyFont="1" applyFill="1" applyBorder="1" applyAlignment="1" applyProtection="1">
      <alignment horizontal="center" vertical="center"/>
    </xf>
    <xf numFmtId="0" fontId="7" fillId="0" borderId="38" xfId="6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6" xfId="8" applyFont="1" applyBorder="1" applyAlignment="1" applyProtection="1">
      <alignment horizontal="center" vertical="center"/>
    </xf>
    <xf numFmtId="0" fontId="6" fillId="0" borderId="16" xfId="8" applyFont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23" xfId="5" applyFont="1" applyFill="1" applyBorder="1" applyAlignment="1" applyProtection="1">
      <alignment horizontal="center" vertical="center"/>
    </xf>
    <xf numFmtId="0" fontId="7" fillId="0" borderId="23" xfId="6" applyFont="1" applyFill="1" applyBorder="1" applyAlignment="1" applyProtection="1">
      <alignment horizontal="center" vertical="center"/>
    </xf>
    <xf numFmtId="0" fontId="7" fillId="0" borderId="23" xfId="3" applyFont="1" applyFill="1" applyBorder="1" applyAlignment="1" applyProtection="1">
      <alignment horizontal="center" vertical="center"/>
    </xf>
    <xf numFmtId="0" fontId="7" fillId="0" borderId="40" xfId="3" applyFont="1" applyFill="1" applyBorder="1" applyAlignment="1" applyProtection="1">
      <alignment horizontal="center" vertical="center"/>
    </xf>
    <xf numFmtId="0" fontId="7" fillId="0" borderId="41" xfId="6" applyFont="1" applyFill="1" applyBorder="1" applyAlignment="1" applyProtection="1">
      <alignment horizontal="center" vertical="center"/>
    </xf>
    <xf numFmtId="0" fontId="7" fillId="0" borderId="40" xfId="2" applyFont="1" applyFill="1" applyBorder="1" applyAlignment="1" applyProtection="1">
      <alignment horizontal="center" vertical="center"/>
    </xf>
    <xf numFmtId="0" fontId="7" fillId="0" borderId="41" xfId="5" applyFont="1" applyFill="1" applyBorder="1" applyAlignment="1" applyProtection="1">
      <alignment horizontal="center" vertical="center"/>
    </xf>
    <xf numFmtId="0" fontId="7" fillId="0" borderId="40" xfId="4" applyFont="1" applyFill="1" applyBorder="1" applyAlignment="1" applyProtection="1">
      <alignment horizontal="center" vertical="center"/>
    </xf>
    <xf numFmtId="0" fontId="7" fillId="0" borderId="23" xfId="4" applyFont="1" applyFill="1" applyBorder="1" applyAlignment="1" applyProtection="1">
      <alignment horizontal="center" vertical="center"/>
    </xf>
    <xf numFmtId="0" fontId="7" fillId="0" borderId="23" xfId="7" applyFont="1" applyFill="1" applyBorder="1" applyAlignment="1" applyProtection="1">
      <alignment horizontal="center" vertical="center"/>
    </xf>
    <xf numFmtId="0" fontId="7" fillId="0" borderId="41" xfId="7" applyFont="1" applyFill="1" applyBorder="1" applyAlignment="1" applyProtection="1">
      <alignment horizontal="center" vertical="center"/>
    </xf>
    <xf numFmtId="0" fontId="7" fillId="11" borderId="15" xfId="3" applyFont="1" applyFill="1" applyBorder="1" applyAlignment="1" applyProtection="1">
      <alignment horizontal="center" vertical="center"/>
    </xf>
    <xf numFmtId="0" fontId="7" fillId="11" borderId="16" xfId="3" applyFont="1" applyFill="1" applyBorder="1" applyAlignment="1" applyProtection="1">
      <alignment horizontal="center" vertical="center"/>
    </xf>
    <xf numFmtId="0" fontId="7" fillId="11" borderId="16" xfId="6" applyFont="1" applyFill="1" applyBorder="1" applyAlignment="1" applyProtection="1">
      <alignment horizontal="center" vertical="center"/>
    </xf>
    <xf numFmtId="0" fontId="7" fillId="11" borderId="17" xfId="6" applyFont="1" applyFill="1" applyBorder="1" applyAlignment="1" applyProtection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7" fillId="11" borderId="34" xfId="0" applyFont="1" applyFill="1" applyBorder="1" applyAlignment="1">
      <alignment horizontal="center" vertical="center"/>
    </xf>
    <xf numFmtId="0" fontId="0" fillId="11" borderId="0" xfId="0" applyFill="1"/>
    <xf numFmtId="0" fontId="17" fillId="11" borderId="1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7" fillId="11" borderId="15" xfId="2" applyFont="1" applyFill="1" applyBorder="1" applyAlignment="1" applyProtection="1">
      <alignment horizontal="center" vertical="center"/>
    </xf>
    <xf numFmtId="0" fontId="7" fillId="11" borderId="16" xfId="2" applyFont="1" applyFill="1" applyBorder="1" applyAlignment="1" applyProtection="1">
      <alignment horizontal="center" vertical="center"/>
    </xf>
    <xf numFmtId="0" fontId="7" fillId="11" borderId="16" xfId="5" applyFont="1" applyFill="1" applyBorder="1" applyAlignment="1" applyProtection="1">
      <alignment horizontal="center" vertical="center"/>
    </xf>
    <xf numFmtId="0" fontId="7" fillId="11" borderId="17" xfId="5" applyFont="1" applyFill="1" applyBorder="1" applyAlignment="1" applyProtection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6" fillId="11" borderId="14" xfId="8" applyFont="1" applyFill="1" applyBorder="1" applyAlignment="1" applyProtection="1">
      <alignment horizontal="center" vertical="center"/>
    </xf>
    <xf numFmtId="0" fontId="7" fillId="11" borderId="5" xfId="2" applyFont="1" applyFill="1" applyBorder="1" applyAlignment="1" applyProtection="1">
      <alignment horizontal="center" vertical="center"/>
    </xf>
    <xf numFmtId="0" fontId="7" fillId="11" borderId="1" xfId="2" applyFont="1" applyFill="1" applyBorder="1" applyAlignment="1" applyProtection="1">
      <alignment horizontal="center" vertical="center"/>
    </xf>
    <xf numFmtId="0" fontId="7" fillId="11" borderId="1" xfId="5" applyFont="1" applyFill="1" applyBorder="1" applyAlignment="1" applyProtection="1">
      <alignment horizontal="center" vertical="center"/>
    </xf>
    <xf numFmtId="0" fontId="7" fillId="11" borderId="6" xfId="5" applyFont="1" applyFill="1" applyBorder="1" applyAlignment="1" applyProtection="1">
      <alignment horizontal="center" vertical="center"/>
    </xf>
    <xf numFmtId="0" fontId="7" fillId="11" borderId="5" xfId="3" applyFont="1" applyFill="1" applyBorder="1" applyAlignment="1" applyProtection="1">
      <alignment horizontal="center" vertical="center"/>
    </xf>
    <xf numFmtId="0" fontId="7" fillId="11" borderId="1" xfId="6" applyFont="1" applyFill="1" applyBorder="1" applyAlignment="1" applyProtection="1">
      <alignment horizontal="center" vertical="center"/>
    </xf>
    <xf numFmtId="0" fontId="7" fillId="11" borderId="1" xfId="3" applyFont="1" applyFill="1" applyBorder="1" applyAlignment="1" applyProtection="1">
      <alignment horizontal="center" vertical="center"/>
    </xf>
    <xf numFmtId="0" fontId="7" fillId="11" borderId="6" xfId="6" applyFont="1" applyFill="1" applyBorder="1" applyAlignment="1" applyProtection="1">
      <alignment horizontal="center" vertical="center"/>
    </xf>
    <xf numFmtId="0" fontId="17" fillId="11" borderId="1" xfId="8" applyFont="1" applyFill="1" applyBorder="1" applyAlignment="1" applyProtection="1">
      <alignment horizontal="center" vertical="center"/>
    </xf>
    <xf numFmtId="0" fontId="7" fillId="11" borderId="14" xfId="2" applyFont="1" applyFill="1" applyBorder="1" applyAlignment="1" applyProtection="1">
      <alignment horizontal="center" vertical="center"/>
    </xf>
    <xf numFmtId="0" fontId="7" fillId="11" borderId="7" xfId="2" applyFont="1" applyFill="1" applyBorder="1" applyAlignment="1" applyProtection="1">
      <alignment horizontal="center" vertical="center"/>
    </xf>
    <xf numFmtId="0" fontId="6" fillId="11" borderId="1" xfId="8" applyFont="1" applyFill="1" applyBorder="1" applyAlignment="1" applyProtection="1">
      <alignment horizontal="center" vertical="center"/>
    </xf>
    <xf numFmtId="0" fontId="6" fillId="11" borderId="28" xfId="8" applyFont="1" applyFill="1" applyBorder="1" applyAlignment="1" applyProtection="1">
      <alignment horizontal="center" vertical="center"/>
    </xf>
    <xf numFmtId="0" fontId="6" fillId="11" borderId="32" xfId="8" applyFont="1" applyFill="1" applyBorder="1" applyAlignment="1" applyProtection="1">
      <alignment horizontal="center" vertical="center"/>
    </xf>
    <xf numFmtId="0" fontId="7" fillId="11" borderId="27" xfId="2" applyFont="1" applyFill="1" applyBorder="1" applyAlignment="1" applyProtection="1">
      <alignment horizontal="center" vertical="center"/>
    </xf>
    <xf numFmtId="0" fontId="7" fillId="11" borderId="28" xfId="3" applyFont="1" applyFill="1" applyBorder="1" applyAlignment="1" applyProtection="1">
      <alignment horizontal="center" vertical="center"/>
    </xf>
    <xf numFmtId="0" fontId="7" fillId="11" borderId="28" xfId="5" applyFont="1" applyFill="1" applyBorder="1" applyAlignment="1" applyProtection="1">
      <alignment horizontal="center" vertical="center"/>
    </xf>
    <xf numFmtId="0" fontId="7" fillId="11" borderId="28" xfId="2" applyFont="1" applyFill="1" applyBorder="1" applyAlignment="1" applyProtection="1">
      <alignment horizontal="center" vertical="center"/>
    </xf>
    <xf numFmtId="0" fontId="7" fillId="11" borderId="29" xfId="5" applyFont="1" applyFill="1" applyBorder="1" applyAlignment="1" applyProtection="1">
      <alignment horizontal="center" vertical="center"/>
    </xf>
    <xf numFmtId="0" fontId="7" fillId="11" borderId="32" xfId="3" applyFont="1" applyFill="1" applyBorder="1" applyAlignment="1" applyProtection="1">
      <alignment horizontal="center" vertical="center"/>
    </xf>
    <xf numFmtId="0" fontId="7" fillId="11" borderId="31" xfId="3" applyFont="1" applyFill="1" applyBorder="1" applyAlignment="1" applyProtection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0" fontId="7" fillId="11" borderId="27" xfId="3" applyFont="1" applyFill="1" applyBorder="1" applyAlignment="1" applyProtection="1">
      <alignment horizontal="center" vertical="center"/>
    </xf>
    <xf numFmtId="0" fontId="7" fillId="11" borderId="28" xfId="6" applyFont="1" applyFill="1" applyBorder="1" applyAlignment="1" applyProtection="1">
      <alignment horizontal="center" vertical="center"/>
    </xf>
    <xf numFmtId="0" fontId="7" fillId="11" borderId="29" xfId="6" applyFont="1" applyFill="1" applyBorder="1" applyAlignment="1" applyProtection="1">
      <alignment horizontal="center" vertical="center"/>
    </xf>
    <xf numFmtId="0" fontId="6" fillId="11" borderId="12" xfId="8" applyFont="1" applyFill="1" applyBorder="1" applyAlignment="1" applyProtection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7" fillId="11" borderId="18" xfId="2" applyFont="1" applyFill="1" applyBorder="1" applyAlignment="1" applyProtection="1">
      <alignment horizontal="center" vertical="center"/>
    </xf>
    <xf numFmtId="0" fontId="7" fillId="11" borderId="12" xfId="2" applyFont="1" applyFill="1" applyBorder="1" applyAlignment="1" applyProtection="1">
      <alignment horizontal="center" vertical="center"/>
    </xf>
    <xf numFmtId="0" fontId="7" fillId="11" borderId="12" xfId="5" applyFont="1" applyFill="1" applyBorder="1" applyAlignment="1" applyProtection="1">
      <alignment horizontal="center" vertical="center"/>
    </xf>
    <xf numFmtId="0" fontId="6" fillId="11" borderId="12" xfId="0" applyFont="1" applyFill="1" applyBorder="1"/>
    <xf numFmtId="0" fontId="6" fillId="11" borderId="19" xfId="0" applyFont="1" applyFill="1" applyBorder="1"/>
    <xf numFmtId="0" fontId="7" fillId="11" borderId="18" xfId="3" applyFont="1" applyFill="1" applyBorder="1" applyAlignment="1" applyProtection="1">
      <alignment horizontal="center" vertical="center"/>
    </xf>
    <xf numFmtId="0" fontId="7" fillId="11" borderId="12" xfId="3" applyFont="1" applyFill="1" applyBorder="1" applyAlignment="1" applyProtection="1">
      <alignment horizontal="center" vertical="center"/>
    </xf>
    <xf numFmtId="0" fontId="7" fillId="11" borderId="12" xfId="6" applyFont="1" applyFill="1" applyBorder="1" applyAlignment="1" applyProtection="1">
      <alignment horizontal="center" vertical="center"/>
    </xf>
    <xf numFmtId="0" fontId="7" fillId="11" borderId="19" xfId="6" applyFont="1" applyFill="1" applyBorder="1" applyAlignment="1" applyProtection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21" xfId="8" applyFont="1" applyFill="1" applyBorder="1" applyAlignment="1" applyProtection="1">
      <alignment horizontal="center" vertical="center"/>
    </xf>
    <xf numFmtId="0" fontId="7" fillId="11" borderId="8" xfId="2" applyFont="1" applyFill="1" applyBorder="1" applyAlignment="1" applyProtection="1">
      <alignment horizontal="center" vertical="center"/>
    </xf>
    <xf numFmtId="0" fontId="7" fillId="11" borderId="9" xfId="3" applyFont="1" applyFill="1" applyBorder="1" applyAlignment="1" applyProtection="1">
      <alignment horizontal="center" vertical="center"/>
    </xf>
    <xf numFmtId="0" fontId="7" fillId="11" borderId="9" xfId="5" applyFont="1" applyFill="1" applyBorder="1" applyAlignment="1" applyProtection="1">
      <alignment horizontal="center" vertical="center"/>
    </xf>
    <xf numFmtId="0" fontId="7" fillId="11" borderId="9" xfId="2" applyFont="1" applyFill="1" applyBorder="1" applyAlignment="1" applyProtection="1">
      <alignment horizontal="center" vertical="center"/>
    </xf>
    <xf numFmtId="0" fontId="7" fillId="11" borderId="10" xfId="5" applyFont="1" applyFill="1" applyBorder="1" applyAlignment="1" applyProtection="1">
      <alignment horizontal="center" vertical="center"/>
    </xf>
    <xf numFmtId="0" fontId="7" fillId="11" borderId="8" xfId="3" applyFont="1" applyFill="1" applyBorder="1" applyAlignment="1" applyProtection="1">
      <alignment horizontal="center" vertical="center"/>
    </xf>
    <xf numFmtId="0" fontId="7" fillId="11" borderId="9" xfId="6" applyFont="1" applyFill="1" applyBorder="1" applyAlignment="1" applyProtection="1">
      <alignment horizontal="center" vertical="center"/>
    </xf>
    <xf numFmtId="0" fontId="7" fillId="11" borderId="10" xfId="6" applyFont="1" applyFill="1" applyBorder="1" applyAlignment="1" applyProtection="1">
      <alignment horizontal="center" vertical="center"/>
    </xf>
    <xf numFmtId="0" fontId="6" fillId="11" borderId="0" xfId="0" applyFont="1" applyFill="1"/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/>
    <xf numFmtId="0" fontId="7" fillId="11" borderId="32" xfId="2" applyFont="1" applyFill="1" applyBorder="1" applyAlignment="1" applyProtection="1">
      <alignment horizontal="center" vertical="center"/>
    </xf>
    <xf numFmtId="0" fontId="7" fillId="11" borderId="31" xfId="2" applyFont="1" applyFill="1" applyBorder="1" applyAlignment="1" applyProtection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5" xfId="3" applyFont="1" applyFill="1" applyBorder="1" applyAlignment="1" applyProtection="1">
      <alignment horizontal="center" vertical="center"/>
    </xf>
    <xf numFmtId="0" fontId="18" fillId="0" borderId="1" xfId="3" applyFont="1" applyFill="1" applyBorder="1" applyAlignment="1" applyProtection="1">
      <alignment horizontal="center" vertical="center"/>
    </xf>
    <xf numFmtId="0" fontId="18" fillId="0" borderId="1" xfId="6" applyFont="1" applyFill="1" applyBorder="1" applyAlignment="1" applyProtection="1">
      <alignment horizontal="center" vertical="center"/>
    </xf>
    <xf numFmtId="0" fontId="18" fillId="0" borderId="6" xfId="6" applyFont="1" applyFill="1" applyBorder="1" applyAlignment="1" applyProtection="1">
      <alignment horizontal="center" vertical="center"/>
    </xf>
    <xf numFmtId="0" fontId="18" fillId="0" borderId="5" xfId="2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center" vertical="center"/>
    </xf>
    <xf numFmtId="0" fontId="18" fillId="0" borderId="6" xfId="5" applyFont="1" applyFill="1" applyBorder="1" applyAlignment="1" applyProtection="1">
      <alignment horizontal="center" vertical="center"/>
    </xf>
    <xf numFmtId="0" fontId="17" fillId="0" borderId="1" xfId="0" applyFont="1" applyBorder="1"/>
    <xf numFmtId="0" fontId="17" fillId="0" borderId="5" xfId="0" applyFont="1" applyBorder="1"/>
    <xf numFmtId="0" fontId="18" fillId="0" borderId="11" xfId="0" applyFont="1" applyBorder="1" applyAlignment="1">
      <alignment horizontal="center" vertical="center"/>
    </xf>
    <xf numFmtId="0" fontId="17" fillId="0" borderId="14" xfId="8" applyFont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21" xfId="8" applyFont="1" applyBorder="1" applyAlignment="1" applyProtection="1">
      <alignment horizontal="center" vertical="center"/>
    </xf>
    <xf numFmtId="0" fontId="18" fillId="0" borderId="8" xfId="2" applyFont="1" applyFill="1" applyBorder="1" applyAlignment="1" applyProtection="1">
      <alignment horizontal="center" vertical="center"/>
    </xf>
    <xf numFmtId="0" fontId="18" fillId="0" borderId="9" xfId="3" applyFont="1" applyFill="1" applyBorder="1" applyAlignment="1" applyProtection="1">
      <alignment horizontal="center" vertical="center"/>
    </xf>
    <xf numFmtId="0" fontId="18" fillId="0" borderId="9" xfId="5" applyFont="1" applyFill="1" applyBorder="1" applyAlignment="1" applyProtection="1">
      <alignment horizontal="center" vertical="center"/>
    </xf>
    <xf numFmtId="0" fontId="18" fillId="0" borderId="9" xfId="2" applyFont="1" applyFill="1" applyBorder="1" applyAlignment="1" applyProtection="1">
      <alignment horizontal="center" vertical="center"/>
    </xf>
    <xf numFmtId="0" fontId="18" fillId="0" borderId="10" xfId="5" applyFont="1" applyFill="1" applyBorder="1" applyAlignment="1" applyProtection="1">
      <alignment horizontal="center" vertical="center"/>
    </xf>
    <xf numFmtId="0" fontId="18" fillId="0" borderId="8" xfId="3" applyFont="1" applyFill="1" applyBorder="1" applyAlignment="1" applyProtection="1">
      <alignment horizontal="center" vertical="center"/>
    </xf>
    <xf numFmtId="0" fontId="18" fillId="0" borderId="9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1" borderId="42" xfId="8" applyFont="1" applyFill="1" applyBorder="1" applyAlignment="1" applyProtection="1">
      <alignment horizontal="center" vertical="center"/>
    </xf>
    <xf numFmtId="0" fontId="7" fillId="11" borderId="40" xfId="3" applyFont="1" applyFill="1" applyBorder="1" applyAlignment="1" applyProtection="1">
      <alignment horizontal="center" vertical="center"/>
    </xf>
    <xf numFmtId="0" fontId="7" fillId="11" borderId="23" xfId="3" applyFont="1" applyFill="1" applyBorder="1" applyAlignment="1" applyProtection="1">
      <alignment horizontal="center" vertical="center"/>
    </xf>
    <xf numFmtId="0" fontId="7" fillId="11" borderId="23" xfId="6" applyFont="1" applyFill="1" applyBorder="1" applyAlignment="1" applyProtection="1">
      <alignment horizontal="center" vertical="center"/>
    </xf>
    <xf numFmtId="0" fontId="7" fillId="11" borderId="41" xfId="6" applyFont="1" applyFill="1" applyBorder="1" applyAlignment="1" applyProtection="1">
      <alignment horizontal="center" vertical="center"/>
    </xf>
    <xf numFmtId="0" fontId="6" fillId="11" borderId="40" xfId="0" applyFont="1" applyFill="1" applyBorder="1" applyAlignment="1">
      <alignment horizontal="center" vertical="center"/>
    </xf>
    <xf numFmtId="0" fontId="6" fillId="11" borderId="42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13" xfId="2" applyFont="1" applyFill="1" applyBorder="1" applyAlignment="1" applyProtection="1">
      <alignment horizontal="center" vertical="center"/>
    </xf>
    <xf numFmtId="0" fontId="0" fillId="0" borderId="48" xfId="0" applyFont="1" applyBorder="1"/>
    <xf numFmtId="0" fontId="9" fillId="0" borderId="12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7" fillId="0" borderId="1" xfId="8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42" xfId="2" applyFont="1" applyFill="1" applyBorder="1" applyAlignment="1" applyProtection="1">
      <alignment horizontal="center" vertical="center"/>
    </xf>
    <xf numFmtId="0" fontId="1" fillId="13" borderId="15" xfId="1" applyFont="1" applyFill="1" applyBorder="1" applyAlignment="1" applyProtection="1">
      <alignment horizontal="center" vertical="center"/>
    </xf>
    <xf numFmtId="164" fontId="1" fillId="13" borderId="17" xfId="10" applyNumberFormat="1" applyFont="1" applyFill="1" applyBorder="1" applyAlignment="1" applyProtection="1">
      <alignment horizontal="center" vertical="center"/>
    </xf>
    <xf numFmtId="0" fontId="1" fillId="13" borderId="29" xfId="10" applyNumberFormat="1" applyFont="1" applyFill="1" applyBorder="1" applyAlignment="1" applyProtection="1">
      <alignment horizontal="center" vertical="center" wrapText="1"/>
    </xf>
    <xf numFmtId="0" fontId="6" fillId="12" borderId="31" xfId="0" applyNumberFormat="1" applyFont="1" applyFill="1" applyBorder="1" applyAlignment="1">
      <alignment horizontal="center" wrapText="1"/>
    </xf>
    <xf numFmtId="1" fontId="1" fillId="13" borderId="54" xfId="10" applyNumberFormat="1" applyFont="1" applyFill="1" applyBorder="1" applyAlignment="1" applyProtection="1">
      <alignment horizontal="center" vertical="center"/>
    </xf>
    <xf numFmtId="0" fontId="1" fillId="13" borderId="55" xfId="1" applyFont="1" applyFill="1" applyBorder="1" applyAlignment="1" applyProtection="1">
      <alignment horizontal="center" vertical="center" wrapText="1"/>
    </xf>
    <xf numFmtId="164" fontId="16" fillId="13" borderId="29" xfId="0" applyNumberFormat="1" applyFont="1" applyFill="1" applyBorder="1" applyAlignment="1">
      <alignment horizontal="center" vertical="center" wrapText="1"/>
    </xf>
    <xf numFmtId="164" fontId="16" fillId="13" borderId="46" xfId="0" applyNumberFormat="1" applyFont="1" applyFill="1" applyBorder="1" applyAlignment="1">
      <alignment horizontal="center" vertical="center" wrapText="1"/>
    </xf>
    <xf numFmtId="0" fontId="1" fillId="13" borderId="50" xfId="9" applyFont="1" applyFill="1" applyBorder="1" applyAlignment="1" applyProtection="1">
      <alignment horizontal="center" vertical="center"/>
    </xf>
    <xf numFmtId="1" fontId="1" fillId="13" borderId="51" xfId="10" applyNumberFormat="1" applyFont="1" applyFill="1" applyBorder="1" applyAlignment="1" applyProtection="1">
      <alignment horizontal="center" vertical="center"/>
    </xf>
    <xf numFmtId="1" fontId="1" fillId="13" borderId="17" xfId="10" applyNumberFormat="1" applyFont="1" applyFill="1" applyBorder="1" applyAlignment="1" applyProtection="1">
      <alignment horizontal="center" vertical="center"/>
    </xf>
    <xf numFmtId="1" fontId="1" fillId="13" borderId="59" xfId="1" applyNumberFormat="1" applyFont="1" applyFill="1" applyBorder="1" applyAlignment="1" applyProtection="1">
      <alignment horizontal="center" vertical="center" wrapText="1"/>
    </xf>
    <xf numFmtId="44" fontId="1" fillId="0" borderId="0" xfId="11" applyFont="1" applyFill="1" applyBorder="1" applyAlignment="1" applyProtection="1">
      <alignment vertical="center"/>
    </xf>
    <xf numFmtId="0" fontId="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" fillId="0" borderId="59" xfId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9" applyFont="1" applyFill="1" applyBorder="1" applyAlignment="1" applyProtection="1">
      <alignment horizontal="center" vertical="center"/>
    </xf>
    <xf numFmtId="0" fontId="1" fillId="11" borderId="0" xfId="1" applyFont="1" applyFill="1" applyBorder="1" applyAlignment="1" applyProtection="1">
      <alignment horizontal="center" vertical="center"/>
    </xf>
    <xf numFmtId="0" fontId="1" fillId="11" borderId="0" xfId="9" applyFont="1" applyFill="1" applyBorder="1" applyAlignment="1" applyProtection="1">
      <alignment horizontal="center" vertical="center"/>
    </xf>
    <xf numFmtId="164" fontId="1" fillId="11" borderId="0" xfId="10" applyNumberFormat="1" applyFont="1" applyFill="1" applyBorder="1" applyAlignment="1" applyProtection="1">
      <alignment horizontal="center" vertical="center"/>
    </xf>
    <xf numFmtId="0" fontId="0" fillId="11" borderId="0" xfId="0" applyFill="1" applyBorder="1"/>
    <xf numFmtId="0" fontId="6" fillId="10" borderId="0" xfId="0" applyFont="1" applyFill="1" applyBorder="1" applyAlignment="1">
      <alignment horizontal="center"/>
    </xf>
    <xf numFmtId="164" fontId="1" fillId="0" borderId="0" xfId="1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1" fillId="0" borderId="0" xfId="8" applyFont="1" applyBorder="1" applyAlignment="1" applyProtection="1">
      <alignment horizontal="center" vertical="center"/>
    </xf>
    <xf numFmtId="0" fontId="1" fillId="0" borderId="0" xfId="10" applyFont="1" applyFill="1" applyBorder="1" applyAlignment="1" applyProtection="1">
      <alignment horizontal="center" vertical="center"/>
    </xf>
    <xf numFmtId="0" fontId="1" fillId="13" borderId="31" xfId="1" applyFont="1" applyFill="1" applyBorder="1" applyAlignment="1" applyProtection="1">
      <alignment horizontal="center" vertical="center"/>
    </xf>
    <xf numFmtId="164" fontId="1" fillId="13" borderId="29" xfId="10" applyNumberFormat="1" applyFont="1" applyFill="1" applyBorder="1" applyAlignment="1" applyProtection="1">
      <alignment horizontal="center" vertical="center"/>
    </xf>
    <xf numFmtId="0" fontId="4" fillId="0" borderId="8" xfId="3" applyFont="1" applyFill="1" applyBorder="1" applyAlignment="1" applyProtection="1">
      <alignment horizontal="center" vertical="center"/>
    </xf>
    <xf numFmtId="0" fontId="0" fillId="11" borderId="48" xfId="0" applyFont="1" applyFill="1" applyBorder="1"/>
    <xf numFmtId="0" fontId="9" fillId="11" borderId="12" xfId="0" applyFont="1" applyFill="1" applyBorder="1" applyAlignment="1">
      <alignment horizontal="center" vertical="center"/>
    </xf>
    <xf numFmtId="0" fontId="0" fillId="11" borderId="48" xfId="0" applyFill="1" applyBorder="1" applyAlignment="1">
      <alignment horizontal="center"/>
    </xf>
    <xf numFmtId="0" fontId="12" fillId="11" borderId="48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29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0" fillId="0" borderId="67" xfId="0" applyFont="1" applyBorder="1"/>
    <xf numFmtId="0" fontId="9" fillId="0" borderId="23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6" fillId="11" borderId="16" xfId="8" applyFont="1" applyFill="1" applyBorder="1" applyAlignment="1" applyProtection="1">
      <alignment horizontal="center" vertical="center"/>
    </xf>
    <xf numFmtId="0" fontId="6" fillId="11" borderId="16" xfId="0" applyFont="1" applyFill="1" applyBorder="1"/>
    <xf numFmtId="0" fontId="6" fillId="11" borderId="17" xfId="0" applyFont="1" applyFill="1" applyBorder="1"/>
    <xf numFmtId="0" fontId="0" fillId="0" borderId="62" xfId="0" applyBorder="1"/>
    <xf numFmtId="0" fontId="0" fillId="0" borderId="69" xfId="0" applyBorder="1"/>
    <xf numFmtId="0" fontId="7" fillId="11" borderId="41" xfId="0" applyFont="1" applyFill="1" applyBorder="1" applyAlignment="1">
      <alignment horizontal="center" vertical="center"/>
    </xf>
    <xf numFmtId="0" fontId="22" fillId="13" borderId="50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8" applyFont="1" applyBorder="1" applyAlignment="1" applyProtection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7" fillId="0" borderId="44" xfId="2" applyFont="1" applyFill="1" applyBorder="1" applyAlignment="1" applyProtection="1">
      <alignment horizontal="center" vertical="center"/>
    </xf>
    <xf numFmtId="0" fontId="17" fillId="0" borderId="5" xfId="8" applyFont="1" applyBorder="1" applyAlignment="1" applyProtection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27" xfId="8" applyFont="1" applyBorder="1" applyAlignment="1" applyProtection="1">
      <alignment horizontal="left" vertical="center"/>
    </xf>
    <xf numFmtId="0" fontId="17" fillId="0" borderId="28" xfId="8" applyFont="1" applyBorder="1" applyAlignment="1" applyProtection="1">
      <alignment horizontal="center" vertical="center"/>
    </xf>
    <xf numFmtId="0" fontId="17" fillId="0" borderId="32" xfId="8" applyFont="1" applyBorder="1" applyAlignment="1" applyProtection="1">
      <alignment horizontal="center" vertical="center"/>
    </xf>
    <xf numFmtId="0" fontId="18" fillId="0" borderId="27" xfId="2" applyFont="1" applyFill="1" applyBorder="1" applyAlignment="1" applyProtection="1">
      <alignment horizontal="center" vertical="center"/>
    </xf>
    <xf numFmtId="0" fontId="18" fillId="0" borderId="28" xfId="3" applyFont="1" applyFill="1" applyBorder="1" applyAlignment="1" applyProtection="1">
      <alignment horizontal="center" vertical="center"/>
    </xf>
    <xf numFmtId="0" fontId="18" fillId="0" borderId="28" xfId="5" applyFont="1" applyFill="1" applyBorder="1" applyAlignment="1" applyProtection="1">
      <alignment horizontal="center" vertical="center"/>
    </xf>
    <xf numFmtId="0" fontId="18" fillId="0" borderId="28" xfId="2" applyFont="1" applyFill="1" applyBorder="1" applyAlignment="1" applyProtection="1">
      <alignment horizontal="center" vertical="center"/>
    </xf>
    <xf numFmtId="0" fontId="18" fillId="0" borderId="29" xfId="5" applyFont="1" applyFill="1" applyBorder="1" applyAlignment="1" applyProtection="1">
      <alignment horizontal="center" vertical="center"/>
    </xf>
    <xf numFmtId="0" fontId="18" fillId="0" borderId="27" xfId="3" applyFont="1" applyFill="1" applyBorder="1" applyAlignment="1" applyProtection="1">
      <alignment horizontal="center" vertical="center"/>
    </xf>
    <xf numFmtId="0" fontId="18" fillId="0" borderId="28" xfId="6" applyFont="1" applyFill="1" applyBorder="1" applyAlignment="1" applyProtection="1">
      <alignment horizontal="center" vertical="center"/>
    </xf>
    <xf numFmtId="0" fontId="18" fillId="0" borderId="29" xfId="6" applyFont="1" applyFill="1" applyBorder="1" applyAlignment="1" applyProtection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textRotation="90"/>
    </xf>
    <xf numFmtId="0" fontId="7" fillId="0" borderId="7" xfId="4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5" xfId="8" applyFont="1" applyBorder="1" applyAlignment="1" applyProtection="1">
      <alignment horizontal="left" vertical="center"/>
    </xf>
    <xf numFmtId="0" fontId="7" fillId="0" borderId="13" xfId="4" applyFont="1" applyFill="1" applyBorder="1" applyAlignment="1" applyProtection="1">
      <alignment horizontal="center" vertical="center"/>
    </xf>
    <xf numFmtId="0" fontId="7" fillId="0" borderId="31" xfId="4" applyFont="1" applyFill="1" applyBorder="1" applyAlignment="1" applyProtection="1">
      <alignment horizontal="center" vertical="center"/>
    </xf>
    <xf numFmtId="0" fontId="1" fillId="0" borderId="33" xfId="9" applyFont="1" applyFill="1" applyBorder="1" applyAlignment="1" applyProtection="1">
      <alignment horizontal="center" vertical="center"/>
    </xf>
    <xf numFmtId="0" fontId="6" fillId="11" borderId="15" xfId="0" applyFont="1" applyFill="1" applyBorder="1" applyAlignment="1">
      <alignment horizontal="left" vertical="center"/>
    </xf>
    <xf numFmtId="0" fontId="6" fillId="11" borderId="5" xfId="0" applyFont="1" applyFill="1" applyBorder="1" applyAlignment="1">
      <alignment horizontal="left" vertical="center"/>
    </xf>
    <xf numFmtId="0" fontId="6" fillId="11" borderId="27" xfId="0" applyFont="1" applyFill="1" applyBorder="1" applyAlignment="1">
      <alignment horizontal="left" vertical="center"/>
    </xf>
    <xf numFmtId="0" fontId="6" fillId="11" borderId="18" xfId="8" applyFont="1" applyFill="1" applyBorder="1" applyAlignment="1" applyProtection="1">
      <alignment horizontal="left" vertical="center"/>
    </xf>
    <xf numFmtId="0" fontId="6" fillId="11" borderId="5" xfId="8" applyFont="1" applyFill="1" applyBorder="1" applyAlignment="1" applyProtection="1">
      <alignment horizontal="left" vertical="center"/>
    </xf>
    <xf numFmtId="0" fontId="6" fillId="11" borderId="8" xfId="0" applyFont="1" applyFill="1" applyBorder="1" applyAlignment="1">
      <alignment horizontal="left" vertical="center"/>
    </xf>
    <xf numFmtId="0" fontId="6" fillId="11" borderId="27" xfId="8" applyFont="1" applyFill="1" applyBorder="1" applyAlignment="1" applyProtection="1">
      <alignment horizontal="left" vertical="center"/>
    </xf>
    <xf numFmtId="0" fontId="1" fillId="0" borderId="50" xfId="9" applyFont="1" applyFill="1" applyBorder="1" applyAlignment="1" applyProtection="1">
      <alignment horizontal="center" vertical="center"/>
    </xf>
    <xf numFmtId="0" fontId="1" fillId="0" borderId="52" xfId="2" applyFont="1" applyFill="1" applyBorder="1" applyAlignment="1" applyProtection="1">
      <alignment horizontal="center" vertical="center"/>
    </xf>
    <xf numFmtId="0" fontId="1" fillId="13" borderId="59" xfId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/>
    </xf>
    <xf numFmtId="0" fontId="4" fillId="0" borderId="1" xfId="6" applyFont="1" applyFill="1" applyBorder="1" applyAlignment="1" applyProtection="1">
      <alignment horizontal="center" vertical="center"/>
    </xf>
    <xf numFmtId="0" fontId="4" fillId="0" borderId="1" xfId="7" applyFont="1" applyFill="1" applyBorder="1" applyAlignment="1" applyProtection="1">
      <alignment horizontal="center" vertical="center"/>
    </xf>
    <xf numFmtId="0" fontId="18" fillId="0" borderId="1" xfId="4" applyFont="1" applyFill="1" applyBorder="1" applyAlignment="1" applyProtection="1">
      <alignment horizontal="center" vertical="center"/>
    </xf>
    <xf numFmtId="0" fontId="18" fillId="0" borderId="1" xfId="7" applyFont="1" applyFill="1" applyBorder="1" applyAlignment="1" applyProtection="1">
      <alignment horizontal="center" vertical="center"/>
    </xf>
    <xf numFmtId="0" fontId="18" fillId="0" borderId="7" xfId="3" applyFont="1" applyFill="1" applyBorder="1" applyAlignment="1" applyProtection="1">
      <alignment horizontal="center" vertical="center"/>
    </xf>
    <xf numFmtId="0" fontId="4" fillId="0" borderId="6" xfId="5" applyFont="1" applyFill="1" applyBorder="1" applyAlignment="1" applyProtection="1">
      <alignment horizontal="center" vertical="center"/>
    </xf>
    <xf numFmtId="0" fontId="4" fillId="0" borderId="14" xfId="6" applyFont="1" applyFill="1" applyBorder="1" applyAlignment="1" applyProtection="1">
      <alignment horizontal="center" vertical="center"/>
    </xf>
    <xf numFmtId="0" fontId="18" fillId="0" borderId="14" xfId="6" applyFont="1" applyFill="1" applyBorder="1" applyAlignment="1" applyProtection="1">
      <alignment horizontal="center" vertical="center"/>
    </xf>
    <xf numFmtId="0" fontId="7" fillId="0" borderId="14" xfId="6" applyFont="1" applyFill="1" applyBorder="1" applyAlignment="1" applyProtection="1">
      <alignment horizontal="center" vertical="center"/>
    </xf>
    <xf numFmtId="0" fontId="4" fillId="0" borderId="6" xfId="7" applyFont="1" applyFill="1" applyBorder="1" applyAlignment="1" applyProtection="1">
      <alignment horizontal="center" vertical="center"/>
    </xf>
    <xf numFmtId="0" fontId="18" fillId="0" borderId="5" xfId="4" applyFont="1" applyFill="1" applyBorder="1" applyAlignment="1" applyProtection="1">
      <alignment horizontal="center" vertical="center"/>
    </xf>
    <xf numFmtId="0" fontId="18" fillId="0" borderId="6" xfId="7" applyFont="1" applyFill="1" applyBorder="1" applyAlignment="1" applyProtection="1">
      <alignment horizontal="center" vertical="center"/>
    </xf>
    <xf numFmtId="0" fontId="1" fillId="0" borderId="40" xfId="2" applyFont="1" applyFill="1" applyBorder="1" applyAlignment="1" applyProtection="1">
      <alignment horizontal="center" vertical="center"/>
    </xf>
    <xf numFmtId="0" fontId="1" fillId="0" borderId="41" xfId="2" applyFont="1" applyFill="1" applyBorder="1" applyAlignment="1" applyProtection="1">
      <alignment horizontal="center" vertical="center"/>
    </xf>
    <xf numFmtId="0" fontId="1" fillId="0" borderId="18" xfId="2" applyFont="1" applyFill="1" applyBorder="1" applyAlignment="1" applyProtection="1">
      <alignment horizontal="center" vertical="center"/>
    </xf>
    <xf numFmtId="0" fontId="1" fillId="0" borderId="19" xfId="2" applyFont="1" applyFill="1" applyBorder="1" applyAlignment="1" applyProtection="1">
      <alignment horizontal="center" vertical="center"/>
    </xf>
    <xf numFmtId="0" fontId="1" fillId="13" borderId="18" xfId="9" applyFont="1" applyFill="1" applyBorder="1" applyAlignment="1" applyProtection="1">
      <alignment horizontal="center" vertical="center"/>
    </xf>
    <xf numFmtId="0" fontId="1" fillId="0" borderId="64" xfId="9" applyFont="1" applyFill="1" applyBorder="1" applyAlignment="1" applyProtection="1">
      <alignment horizontal="center" vertical="center"/>
    </xf>
    <xf numFmtId="0" fontId="1" fillId="0" borderId="41" xfId="5" applyFont="1" applyFill="1" applyBorder="1" applyAlignment="1" applyProtection="1">
      <alignment horizontal="center" vertical="center"/>
    </xf>
    <xf numFmtId="0" fontId="1" fillId="0" borderId="18" xfId="3" applyFont="1" applyFill="1" applyBorder="1" applyAlignment="1" applyProtection="1">
      <alignment horizontal="center" vertical="center"/>
    </xf>
    <xf numFmtId="0" fontId="1" fillId="0" borderId="19" xfId="6" applyFont="1" applyFill="1" applyBorder="1" applyAlignment="1" applyProtection="1">
      <alignment horizontal="center" vertical="center"/>
    </xf>
    <xf numFmtId="0" fontId="1" fillId="0" borderId="18" xfId="4" applyFont="1" applyFill="1" applyBorder="1" applyAlignment="1" applyProtection="1">
      <alignment horizontal="center" vertical="center"/>
    </xf>
    <xf numFmtId="0" fontId="1" fillId="0" borderId="19" xfId="7" applyFont="1" applyFill="1" applyBorder="1" applyAlignment="1" applyProtection="1">
      <alignment horizontal="center" vertical="center"/>
    </xf>
    <xf numFmtId="0" fontId="7" fillId="0" borderId="17" xfId="6" applyFont="1" applyFill="1" applyBorder="1" applyAlignment="1" applyProtection="1">
      <alignment horizontal="center" vertical="center"/>
    </xf>
    <xf numFmtId="0" fontId="1" fillId="13" borderId="40" xfId="2" applyFont="1" applyFill="1" applyBorder="1" applyAlignment="1" applyProtection="1">
      <alignment horizontal="center" vertical="center"/>
    </xf>
    <xf numFmtId="0" fontId="1" fillId="13" borderId="23" xfId="2" applyFont="1" applyFill="1" applyBorder="1" applyAlignment="1" applyProtection="1">
      <alignment horizontal="center" vertical="center"/>
    </xf>
    <xf numFmtId="0" fontId="1" fillId="13" borderId="23" xfId="5" applyFont="1" applyFill="1" applyBorder="1" applyAlignment="1" applyProtection="1">
      <alignment horizontal="center" vertical="center"/>
    </xf>
    <xf numFmtId="0" fontId="1" fillId="13" borderId="41" xfId="5" applyFont="1" applyFill="1" applyBorder="1" applyAlignment="1" applyProtection="1">
      <alignment horizontal="center" vertical="center"/>
    </xf>
    <xf numFmtId="0" fontId="1" fillId="13" borderId="40" xfId="3" applyFont="1" applyFill="1" applyBorder="1" applyAlignment="1" applyProtection="1">
      <alignment horizontal="center" vertical="center"/>
    </xf>
    <xf numFmtId="0" fontId="1" fillId="13" borderId="23" xfId="3" applyFont="1" applyFill="1" applyBorder="1" applyAlignment="1" applyProtection="1">
      <alignment horizontal="center" vertical="center"/>
    </xf>
    <xf numFmtId="0" fontId="1" fillId="13" borderId="23" xfId="6" applyFont="1" applyFill="1" applyBorder="1" applyAlignment="1" applyProtection="1">
      <alignment horizontal="center" vertical="center"/>
    </xf>
    <xf numFmtId="0" fontId="1" fillId="13" borderId="41" xfId="6" applyFont="1" applyFill="1" applyBorder="1" applyAlignment="1" applyProtection="1">
      <alignment horizontal="center" vertical="center"/>
    </xf>
    <xf numFmtId="0" fontId="1" fillId="13" borderId="13" xfId="1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7" applyFont="1" applyFill="1" applyBorder="1" applyAlignment="1" applyProtection="1">
      <alignment horizontal="center" vertical="center"/>
    </xf>
    <xf numFmtId="0" fontId="22" fillId="13" borderId="64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7" fillId="0" borderId="17" xfId="5" applyFont="1" applyFill="1" applyBorder="1" applyAlignment="1" applyProtection="1">
      <alignment horizontal="center" vertical="center"/>
    </xf>
    <xf numFmtId="0" fontId="7" fillId="0" borderId="15" xfId="3" applyFont="1" applyFill="1" applyBorder="1" applyAlignment="1" applyProtection="1">
      <alignment horizontal="center" vertical="center"/>
    </xf>
    <xf numFmtId="0" fontId="7" fillId="0" borderId="16" xfId="6" applyFont="1" applyFill="1" applyBorder="1" applyAlignment="1" applyProtection="1">
      <alignment horizontal="center" vertical="center"/>
    </xf>
    <xf numFmtId="0" fontId="0" fillId="0" borderId="73" xfId="0" applyBorder="1" applyAlignment="1">
      <alignment horizontal="center"/>
    </xf>
    <xf numFmtId="0" fontId="19" fillId="0" borderId="69" xfId="0" applyFont="1" applyBorder="1" applyAlignment="1">
      <alignment textRotation="90"/>
    </xf>
    <xf numFmtId="0" fontId="22" fillId="13" borderId="40" xfId="0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7" fillId="0" borderId="7" xfId="2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31" xfId="2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4" xfId="2" applyFont="1" applyFill="1" applyBorder="1" applyAlignment="1" applyProtection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horizontal="center" vertical="center"/>
    </xf>
    <xf numFmtId="0" fontId="26" fillId="0" borderId="0" xfId="0" applyFont="1"/>
    <xf numFmtId="0" fontId="7" fillId="11" borderId="25" xfId="0" applyFont="1" applyFill="1" applyBorder="1" applyAlignment="1">
      <alignment horizontal="center" vertical="center"/>
    </xf>
    <xf numFmtId="0" fontId="30" fillId="10" borderId="0" xfId="0" applyFont="1" applyFill="1" applyBorder="1"/>
    <xf numFmtId="0" fontId="30" fillId="10" borderId="0" xfId="0" applyFont="1" applyFill="1"/>
    <xf numFmtId="0" fontId="31" fillId="0" borderId="0" xfId="0" applyFont="1"/>
    <xf numFmtId="0" fontId="7" fillId="11" borderId="64" xfId="0" applyFont="1" applyFill="1" applyBorder="1" applyAlignment="1">
      <alignment horizontal="center" vertical="center"/>
    </xf>
    <xf numFmtId="164" fontId="7" fillId="11" borderId="65" xfId="8" applyNumberFormat="1" applyFont="1" applyFill="1" applyBorder="1" applyAlignment="1" applyProtection="1">
      <alignment horizontal="center" vertical="center"/>
    </xf>
    <xf numFmtId="164" fontId="7" fillId="11" borderId="25" xfId="8" applyNumberFormat="1" applyFont="1" applyFill="1" applyBorder="1" applyAlignment="1" applyProtection="1">
      <alignment horizontal="center" vertical="center"/>
    </xf>
    <xf numFmtId="0" fontId="12" fillId="15" borderId="70" xfId="0" applyFont="1" applyFill="1" applyBorder="1" applyAlignment="1">
      <alignment horizontal="center"/>
    </xf>
    <xf numFmtId="0" fontId="12" fillId="17" borderId="70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 vertical="center"/>
    </xf>
    <xf numFmtId="0" fontId="12" fillId="17" borderId="46" xfId="0" applyFont="1" applyFill="1" applyBorder="1" applyAlignment="1">
      <alignment horizontal="center"/>
    </xf>
    <xf numFmtId="0" fontId="12" fillId="15" borderId="53" xfId="0" applyFont="1" applyFill="1" applyBorder="1" applyAlignment="1">
      <alignment horizontal="center"/>
    </xf>
    <xf numFmtId="0" fontId="12" fillId="17" borderId="49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21" xfId="6" applyFont="1" applyFill="1" applyBorder="1" applyAlignment="1" applyProtection="1">
      <alignment horizontal="center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18" borderId="76" xfId="0" applyFont="1" applyFill="1" applyBorder="1" applyAlignment="1">
      <alignment horizontal="left" vertical="center"/>
    </xf>
    <xf numFmtId="0" fontId="6" fillId="18" borderId="74" xfId="0" applyFont="1" applyFill="1" applyBorder="1" applyAlignment="1">
      <alignment horizontal="left" vertical="center"/>
    </xf>
    <xf numFmtId="0" fontId="6" fillId="18" borderId="75" xfId="0" applyFont="1" applyFill="1" applyBorder="1" applyAlignment="1">
      <alignment horizontal="left" vertical="center"/>
    </xf>
    <xf numFmtId="0" fontId="6" fillId="18" borderId="77" xfId="0" applyFont="1" applyFill="1" applyBorder="1" applyAlignment="1">
      <alignment horizontal="left" vertical="center"/>
    </xf>
    <xf numFmtId="0" fontId="6" fillId="18" borderId="78" xfId="0" applyFont="1" applyFill="1" applyBorder="1" applyAlignment="1">
      <alignment horizontal="left" vertical="center"/>
    </xf>
    <xf numFmtId="0" fontId="6" fillId="18" borderId="78" xfId="0" applyFont="1" applyFill="1" applyBorder="1" applyAlignment="1">
      <alignment horizontal="center" vertical="center"/>
    </xf>
    <xf numFmtId="0" fontId="6" fillId="18" borderId="77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left" vertical="center"/>
    </xf>
    <xf numFmtId="0" fontId="6" fillId="19" borderId="0" xfId="0" applyFont="1" applyFill="1" applyAlignment="1">
      <alignment horizontal="left"/>
    </xf>
    <xf numFmtId="0" fontId="33" fillId="14" borderId="0" xfId="0" applyFont="1" applyFill="1"/>
    <xf numFmtId="0" fontId="7" fillId="0" borderId="79" xfId="2" applyFont="1" applyFill="1" applyBorder="1" applyAlignment="1" applyProtection="1">
      <alignment horizontal="center" vertical="center"/>
    </xf>
    <xf numFmtId="0" fontId="7" fillId="0" borderId="20" xfId="5" applyFont="1" applyFill="1" applyBorder="1" applyAlignment="1" applyProtection="1">
      <alignment horizontal="center" vertical="center"/>
    </xf>
    <xf numFmtId="0" fontId="17" fillId="0" borderId="26" xfId="8" applyFont="1" applyBorder="1" applyAlignment="1" applyProtection="1">
      <alignment horizontal="center" vertical="center"/>
    </xf>
    <xf numFmtId="0" fontId="6" fillId="0" borderId="42" xfId="8" applyFont="1" applyBorder="1" applyAlignment="1" applyProtection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11" borderId="18" xfId="0" applyFont="1" applyFill="1" applyBorder="1" applyAlignment="1">
      <alignment horizontal="left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22" xfId="8" applyFont="1" applyFill="1" applyBorder="1" applyAlignment="1" applyProtection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7" fillId="11" borderId="19" xfId="5" applyFont="1" applyFill="1" applyBorder="1" applyAlignment="1" applyProtection="1">
      <alignment horizontal="center" vertical="center"/>
    </xf>
    <xf numFmtId="0" fontId="7" fillId="11" borderId="22" xfId="3" applyFont="1" applyFill="1" applyBorder="1" applyAlignment="1" applyProtection="1">
      <alignment horizontal="center" vertical="center"/>
    </xf>
    <xf numFmtId="0" fontId="7" fillId="11" borderId="13" xfId="3" applyFont="1" applyFill="1" applyBorder="1" applyAlignment="1" applyProtection="1">
      <alignment horizontal="center" vertical="center"/>
    </xf>
    <xf numFmtId="0" fontId="6" fillId="11" borderId="7" xfId="0" applyFont="1" applyFill="1" applyBorder="1" applyAlignment="1">
      <alignment horizontal="left" vertical="center"/>
    </xf>
    <xf numFmtId="0" fontId="6" fillId="11" borderId="13" xfId="0" applyFont="1" applyFill="1" applyBorder="1" applyAlignment="1">
      <alignment horizontal="left" vertical="center"/>
    </xf>
    <xf numFmtId="0" fontId="6" fillId="11" borderId="26" xfId="0" applyFont="1" applyFill="1" applyBorder="1" applyAlignment="1">
      <alignment horizontal="left" vertical="center"/>
    </xf>
    <xf numFmtId="0" fontId="6" fillId="11" borderId="34" xfId="8" applyFont="1" applyFill="1" applyBorder="1" applyAlignment="1" applyProtection="1">
      <alignment horizontal="left" vertical="center"/>
    </xf>
    <xf numFmtId="0" fontId="6" fillId="11" borderId="7" xfId="8" applyFont="1" applyFill="1" applyBorder="1" applyAlignment="1" applyProtection="1">
      <alignment horizontal="left" vertical="center"/>
    </xf>
    <xf numFmtId="0" fontId="6" fillId="11" borderId="11" xfId="0" applyFont="1" applyFill="1" applyBorder="1" applyAlignment="1">
      <alignment horizontal="left" vertical="center"/>
    </xf>
    <xf numFmtId="0" fontId="6" fillId="11" borderId="31" xfId="8" applyFont="1" applyFill="1" applyBorder="1" applyAlignment="1" applyProtection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7" xfId="8" applyFont="1" applyBorder="1" applyAlignment="1" applyProtection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41" fillId="15" borderId="0" xfId="0" applyFont="1" applyFill="1"/>
    <xf numFmtId="0" fontId="25" fillId="10" borderId="0" xfId="0" applyFont="1" applyFill="1" applyAlignment="1">
      <alignment horizontal="center"/>
    </xf>
    <xf numFmtId="0" fontId="4" fillId="0" borderId="3" xfId="4" applyFont="1" applyFill="1" applyBorder="1" applyAlignment="1" applyProtection="1">
      <alignment horizontal="center" vertical="center"/>
    </xf>
    <xf numFmtId="0" fontId="1" fillId="0" borderId="43" xfId="1" applyFont="1" applyFill="1" applyBorder="1" applyAlignment="1" applyProtection="1">
      <alignment horizontal="center" vertical="center" wrapText="1"/>
    </xf>
    <xf numFmtId="0" fontId="1" fillId="0" borderId="2" xfId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4" fillId="0" borderId="3" xfId="2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6" xfId="3" applyFont="1" applyFill="1" applyBorder="1" applyAlignment="1" applyProtection="1">
      <alignment horizontal="center" vertical="center"/>
    </xf>
    <xf numFmtId="0" fontId="4" fillId="0" borderId="5" xfId="4" applyFont="1" applyFill="1" applyBorder="1" applyAlignment="1" applyProtection="1">
      <alignment horizontal="center" vertical="center"/>
    </xf>
    <xf numFmtId="0" fontId="4" fillId="0" borderId="6" xfId="4" applyFont="1" applyFill="1" applyBorder="1" applyAlignment="1" applyProtection="1">
      <alignment horizontal="center" vertical="center"/>
    </xf>
    <xf numFmtId="0" fontId="1" fillId="13" borderId="35" xfId="2" applyFont="1" applyFill="1" applyBorder="1" applyAlignment="1" applyProtection="1">
      <alignment horizontal="center" vertical="center"/>
    </xf>
    <xf numFmtId="0" fontId="1" fillId="13" borderId="43" xfId="2" applyFont="1" applyFill="1" applyBorder="1" applyAlignment="1" applyProtection="1">
      <alignment horizontal="center" vertical="center"/>
    </xf>
    <xf numFmtId="0" fontId="1" fillId="13" borderId="4" xfId="2" applyFont="1" applyFill="1" applyBorder="1" applyAlignment="1" applyProtection="1">
      <alignment horizontal="center" vertical="center"/>
    </xf>
    <xf numFmtId="0" fontId="1" fillId="13" borderId="60" xfId="2" applyFont="1" applyFill="1" applyBorder="1" applyAlignment="1" applyProtection="1">
      <alignment horizontal="center" vertical="center"/>
    </xf>
    <xf numFmtId="0" fontId="1" fillId="13" borderId="61" xfId="2" applyFont="1" applyFill="1" applyBorder="1" applyAlignment="1" applyProtection="1">
      <alignment horizontal="center" vertical="center"/>
    </xf>
    <xf numFmtId="0" fontId="1" fillId="13" borderId="51" xfId="2" applyFont="1" applyFill="1" applyBorder="1" applyAlignment="1" applyProtection="1">
      <alignment horizontal="center" vertical="center"/>
    </xf>
    <xf numFmtId="0" fontId="1" fillId="13" borderId="34" xfId="2" applyFont="1" applyFill="1" applyBorder="1" applyAlignment="1" applyProtection="1">
      <alignment horizontal="center" vertical="center"/>
    </xf>
    <xf numFmtId="0" fontId="1" fillId="13" borderId="36" xfId="2" applyFont="1" applyFill="1" applyBorder="1" applyAlignment="1" applyProtection="1">
      <alignment horizontal="center" vertical="center"/>
    </xf>
    <xf numFmtId="0" fontId="33" fillId="14" borderId="0" xfId="0" applyFont="1" applyFill="1"/>
    <xf numFmtId="0" fontId="36" fillId="14" borderId="0" xfId="0" applyFont="1" applyFill="1"/>
    <xf numFmtId="0" fontId="1" fillId="0" borderId="35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16" xfId="2" applyFont="1" applyFill="1" applyBorder="1" applyAlignment="1" applyProtection="1">
      <alignment horizontal="center" vertical="center"/>
    </xf>
    <xf numFmtId="0" fontId="4" fillId="0" borderId="17" xfId="2" applyFont="1" applyFill="1" applyBorder="1" applyAlignment="1" applyProtection="1">
      <alignment horizontal="center" vertical="center"/>
    </xf>
    <xf numFmtId="0" fontId="4" fillId="0" borderId="34" xfId="3" applyFont="1" applyFill="1" applyBorder="1" applyAlignment="1" applyProtection="1">
      <alignment horizontal="center" vertical="center"/>
    </xf>
    <xf numFmtId="0" fontId="4" fillId="0" borderId="16" xfId="3" applyFont="1" applyFill="1" applyBorder="1" applyAlignment="1" applyProtection="1">
      <alignment horizontal="center" vertical="center"/>
    </xf>
    <xf numFmtId="0" fontId="4" fillId="0" borderId="35" xfId="3" applyFont="1" applyFill="1" applyBorder="1" applyAlignment="1" applyProtection="1">
      <alignment horizontal="center" vertical="center"/>
    </xf>
    <xf numFmtId="0" fontId="4" fillId="0" borderId="15" xfId="4" applyFont="1" applyFill="1" applyBorder="1" applyAlignment="1" applyProtection="1">
      <alignment horizontal="center" vertical="center"/>
    </xf>
    <xf numFmtId="0" fontId="4" fillId="0" borderId="16" xfId="4" applyFont="1" applyFill="1" applyBorder="1" applyAlignment="1" applyProtection="1">
      <alignment horizontal="center" vertical="center"/>
    </xf>
    <xf numFmtId="0" fontId="4" fillId="0" borderId="17" xfId="4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/>
    </xf>
    <xf numFmtId="0" fontId="4" fillId="0" borderId="14" xfId="3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horizontal="center" vertical="center"/>
    </xf>
    <xf numFmtId="0" fontId="1" fillId="0" borderId="15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34" xfId="1" applyFont="1" applyFill="1" applyBorder="1" applyAlignment="1" applyProtection="1">
      <alignment horizontal="center" vertical="center" wrapText="1"/>
    </xf>
    <xf numFmtId="0" fontId="1" fillId="0" borderId="7" xfId="1" applyFont="1" applyFill="1" applyBorder="1" applyAlignment="1" applyProtection="1">
      <alignment horizontal="center" vertical="center" wrapText="1"/>
    </xf>
    <xf numFmtId="0" fontId="19" fillId="0" borderId="65" xfId="0" applyFont="1" applyBorder="1" applyAlignment="1" applyProtection="1">
      <alignment horizontal="center" vertical="center" textRotation="90"/>
      <protection locked="0"/>
    </xf>
    <xf numFmtId="0" fontId="19" fillId="0" borderId="71" xfId="0" applyFont="1" applyBorder="1" applyAlignment="1" applyProtection="1">
      <alignment horizontal="center" vertical="center" textRotation="90"/>
      <protection locked="0"/>
    </xf>
    <xf numFmtId="0" fontId="19" fillId="0" borderId="72" xfId="0" applyFont="1" applyBorder="1" applyAlignment="1" applyProtection="1">
      <alignment horizontal="center" vertical="center" textRotation="90"/>
      <protection locked="0"/>
    </xf>
    <xf numFmtId="0" fontId="1" fillId="0" borderId="65" xfId="1" applyFont="1" applyFill="1" applyBorder="1" applyAlignment="1" applyProtection="1">
      <alignment horizontal="center" vertical="center"/>
    </xf>
    <xf numFmtId="0" fontId="1" fillId="0" borderId="71" xfId="1" applyFont="1" applyFill="1" applyBorder="1" applyAlignment="1" applyProtection="1">
      <alignment horizontal="center" vertical="center"/>
    </xf>
    <xf numFmtId="0" fontId="1" fillId="0" borderId="72" xfId="1" applyFont="1" applyFill="1" applyBorder="1" applyAlignment="1" applyProtection="1">
      <alignment horizontal="center" vertical="center"/>
    </xf>
    <xf numFmtId="0" fontId="27" fillId="14" borderId="0" xfId="0" applyFont="1" applyFill="1" applyProtection="1">
      <protection locked="0"/>
    </xf>
    <xf numFmtId="0" fontId="37" fillId="14" borderId="0" xfId="0" applyFont="1" applyFill="1" applyProtection="1">
      <protection locked="0"/>
    </xf>
    <xf numFmtId="0" fontId="27" fillId="14" borderId="59" xfId="0" applyFont="1" applyFill="1" applyBorder="1"/>
    <xf numFmtId="0" fontId="24" fillId="14" borderId="59" xfId="0" applyFont="1" applyFill="1" applyBorder="1"/>
    <xf numFmtId="0" fontId="19" fillId="0" borderId="71" xfId="0" applyFont="1" applyBorder="1" applyAlignment="1">
      <alignment horizontal="center" vertical="center" textRotation="90"/>
    </xf>
    <xf numFmtId="0" fontId="19" fillId="0" borderId="72" xfId="0" applyFont="1" applyBorder="1" applyAlignment="1">
      <alignment horizontal="center" vertical="center" textRotation="90"/>
    </xf>
    <xf numFmtId="0" fontId="19" fillId="0" borderId="65" xfId="0" applyFont="1" applyBorder="1" applyAlignment="1">
      <alignment horizontal="center" vertical="center" textRotation="90"/>
    </xf>
    <xf numFmtId="0" fontId="19" fillId="0" borderId="71" xfId="0" applyFont="1" applyBorder="1" applyAlignment="1">
      <alignment textRotation="90"/>
    </xf>
    <xf numFmtId="0" fontId="19" fillId="0" borderId="72" xfId="0" applyFont="1" applyBorder="1" applyAlignment="1">
      <alignment textRotation="90"/>
    </xf>
    <xf numFmtId="0" fontId="1" fillId="13" borderId="44" xfId="1" applyFont="1" applyFill="1" applyBorder="1" applyAlignment="1" applyProtection="1">
      <alignment horizontal="center" vertical="center"/>
    </xf>
    <xf numFmtId="0" fontId="1" fillId="13" borderId="46" xfId="1" applyFont="1" applyFill="1" applyBorder="1" applyAlignment="1" applyProtection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1" fillId="13" borderId="30" xfId="1" applyFont="1" applyFill="1" applyBorder="1" applyAlignment="1" applyProtection="1">
      <alignment horizontal="center" vertical="center"/>
    </xf>
    <xf numFmtId="0" fontId="1" fillId="13" borderId="45" xfId="1" applyFont="1" applyFill="1" applyBorder="1" applyAlignment="1" applyProtection="1">
      <alignment horizontal="center" vertical="center"/>
    </xf>
    <xf numFmtId="0" fontId="1" fillId="13" borderId="47" xfId="0" applyFont="1" applyFill="1" applyBorder="1" applyAlignment="1">
      <alignment horizontal="center" vertical="center"/>
    </xf>
    <xf numFmtId="0" fontId="1" fillId="13" borderId="45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 textRotation="90"/>
    </xf>
    <xf numFmtId="0" fontId="19" fillId="0" borderId="59" xfId="0" applyFont="1" applyBorder="1" applyAlignment="1">
      <alignment horizontal="center" vertical="center" textRotation="90"/>
    </xf>
    <xf numFmtId="0" fontId="7" fillId="0" borderId="60" xfId="0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11" fillId="10" borderId="65" xfId="0" applyFont="1" applyFill="1" applyBorder="1" applyAlignment="1">
      <alignment horizontal="center" vertical="center" textRotation="90"/>
    </xf>
    <xf numFmtId="0" fontId="11" fillId="10" borderId="71" xfId="0" applyFont="1" applyFill="1" applyBorder="1" applyAlignment="1">
      <alignment horizontal="center" vertical="center" textRotation="90"/>
    </xf>
    <xf numFmtId="0" fontId="11" fillId="10" borderId="72" xfId="0" applyFont="1" applyFill="1" applyBorder="1" applyAlignment="1">
      <alignment horizontal="center" vertical="center" textRotation="90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13" borderId="56" xfId="1" applyFont="1" applyFill="1" applyBorder="1" applyAlignment="1" applyProtection="1">
      <alignment horizontal="center" vertical="center"/>
    </xf>
    <xf numFmtId="0" fontId="1" fillId="13" borderId="57" xfId="1" applyFont="1" applyFill="1" applyBorder="1" applyAlignment="1" applyProtection="1">
      <alignment horizontal="center" vertical="center"/>
    </xf>
    <xf numFmtId="0" fontId="1" fillId="13" borderId="31" xfId="1" applyFont="1" applyFill="1" applyBorder="1" applyAlignment="1" applyProtection="1">
      <alignment horizontal="center" vertical="center"/>
    </xf>
    <xf numFmtId="0" fontId="1" fillId="13" borderId="32" xfId="1" applyFont="1" applyFill="1" applyBorder="1" applyAlignment="1" applyProtection="1">
      <alignment horizontal="center" vertical="center"/>
    </xf>
    <xf numFmtId="0" fontId="1" fillId="13" borderId="58" xfId="1" applyFont="1" applyFill="1" applyBorder="1" applyAlignment="1" applyProtection="1">
      <alignment horizontal="center" vertical="center"/>
    </xf>
    <xf numFmtId="44" fontId="1" fillId="13" borderId="60" xfId="11" applyFont="1" applyFill="1" applyBorder="1" applyAlignment="1" applyProtection="1">
      <alignment horizontal="center" vertical="center"/>
    </xf>
    <xf numFmtId="44" fontId="1" fillId="13" borderId="61" xfId="11" applyFont="1" applyFill="1" applyBorder="1" applyAlignment="1" applyProtection="1">
      <alignment horizontal="center" vertical="center"/>
    </xf>
    <xf numFmtId="44" fontId="1" fillId="13" borderId="51" xfId="11" applyFont="1" applyFill="1" applyBorder="1" applyAlignment="1" applyProtection="1">
      <alignment horizontal="center" vertical="center"/>
    </xf>
    <xf numFmtId="0" fontId="27" fillId="14" borderId="0" xfId="0" applyFont="1" applyFill="1"/>
    <xf numFmtId="0" fontId="29" fillId="14" borderId="0" xfId="0" applyFont="1" applyFill="1"/>
    <xf numFmtId="0" fontId="40" fillId="10" borderId="0" xfId="0" applyFont="1" applyFill="1" applyAlignment="1">
      <alignment horizontal="center"/>
    </xf>
    <xf numFmtId="0" fontId="28" fillId="14" borderId="0" xfId="0" applyFont="1" applyFill="1" applyProtection="1">
      <protection locked="0"/>
    </xf>
    <xf numFmtId="0" fontId="1" fillId="13" borderId="39" xfId="1" applyFont="1" applyFill="1" applyBorder="1" applyAlignment="1" applyProtection="1">
      <alignment horizontal="center" vertical="center"/>
    </xf>
    <xf numFmtId="0" fontId="19" fillId="0" borderId="69" xfId="0" applyFont="1" applyBorder="1" applyAlignment="1" applyProtection="1">
      <alignment horizontal="center" vertical="center" textRotation="90"/>
      <protection locked="0"/>
    </xf>
    <xf numFmtId="0" fontId="19" fillId="0" borderId="69" xfId="0" applyFont="1" applyBorder="1" applyAlignment="1">
      <alignment horizontal="center" vertical="center" textRotation="90"/>
    </xf>
    <xf numFmtId="0" fontId="19" fillId="0" borderId="55" xfId="0" applyFont="1" applyBorder="1" applyAlignment="1">
      <alignment horizontal="center" vertical="center" textRotation="90"/>
    </xf>
    <xf numFmtId="0" fontId="33" fillId="17" borderId="0" xfId="0" applyFont="1" applyFill="1"/>
    <xf numFmtId="0" fontId="36" fillId="17" borderId="0" xfId="0" applyFont="1" applyFill="1"/>
    <xf numFmtId="0" fontId="32" fillId="0" borderId="0" xfId="0" applyFont="1" applyAlignment="1">
      <alignment horizontal="center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0" xfId="1" applyFont="1" applyFill="1" applyBorder="1" applyAlignment="1" applyProtection="1">
      <alignment horizontal="center" vertical="center" wrapText="1"/>
    </xf>
    <xf numFmtId="0" fontId="1" fillId="0" borderId="9" xfId="1" applyFont="1" applyFill="1" applyBorder="1" applyAlignment="1" applyProtection="1">
      <alignment horizontal="center" vertical="center" wrapText="1"/>
    </xf>
    <xf numFmtId="0" fontId="1" fillId="0" borderId="21" xfId="1" applyFont="1" applyFill="1" applyBorder="1" applyAlignment="1" applyProtection="1">
      <alignment horizontal="center" vertical="center" wrapText="1"/>
    </xf>
    <xf numFmtId="0" fontId="0" fillId="0" borderId="71" xfId="0" applyBorder="1" applyAlignment="1" applyProtection="1">
      <alignment horizontal="center" vertical="center" textRotation="90"/>
      <protection locked="0"/>
    </xf>
    <xf numFmtId="0" fontId="0" fillId="0" borderId="72" xfId="0" applyBorder="1" applyAlignment="1" applyProtection="1">
      <alignment horizontal="center" vertical="center" textRotation="90"/>
      <protection locked="0"/>
    </xf>
    <xf numFmtId="0" fontId="0" fillId="0" borderId="65" xfId="0" applyBorder="1" applyAlignment="1" applyProtection="1">
      <alignment horizontal="center" vertical="center" textRotation="90"/>
      <protection locked="0"/>
    </xf>
    <xf numFmtId="0" fontId="38" fillId="15" borderId="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16" borderId="0" xfId="0" applyFont="1" applyFill="1"/>
    <xf numFmtId="0" fontId="7" fillId="11" borderId="25" xfId="8" applyFont="1" applyFill="1" applyBorder="1" applyAlignment="1" applyProtection="1">
      <alignment horizontal="right" vertical="center"/>
    </xf>
    <xf numFmtId="0" fontId="1" fillId="13" borderId="27" xfId="1" applyFont="1" applyFill="1" applyBorder="1" applyAlignment="1" applyProtection="1">
      <alignment horizontal="center" vertical="center"/>
    </xf>
    <xf numFmtId="0" fontId="1" fillId="13" borderId="28" xfId="1" applyFont="1" applyFill="1" applyBorder="1" applyAlignment="1" applyProtection="1">
      <alignment horizontal="center" vertical="center"/>
    </xf>
    <xf numFmtId="0" fontId="1" fillId="13" borderId="29" xfId="1" applyFont="1" applyFill="1" applyBorder="1" applyAlignment="1" applyProtection="1">
      <alignment horizontal="center" vertical="center"/>
    </xf>
    <xf numFmtId="0" fontId="1" fillId="13" borderId="5" xfId="2" applyFont="1" applyFill="1" applyBorder="1" applyAlignment="1" applyProtection="1">
      <alignment horizontal="center" vertical="center"/>
    </xf>
    <xf numFmtId="0" fontId="1" fillId="13" borderId="1" xfId="2" applyFont="1" applyFill="1" applyBorder="1" applyAlignment="1" applyProtection="1">
      <alignment horizontal="center" vertical="center"/>
    </xf>
    <xf numFmtId="0" fontId="1" fillId="13" borderId="6" xfId="2" applyFont="1" applyFill="1" applyBorder="1" applyAlignment="1" applyProtection="1">
      <alignment horizontal="center" vertical="center"/>
    </xf>
    <xf numFmtId="0" fontId="0" fillId="0" borderId="69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1" fillId="0" borderId="8" xfId="1" applyFont="1" applyFill="1" applyBorder="1" applyAlignment="1" applyProtection="1">
      <alignment horizontal="center" vertical="center"/>
    </xf>
    <xf numFmtId="0" fontId="1" fillId="13" borderId="15" xfId="2" applyFont="1" applyFill="1" applyBorder="1" applyAlignment="1" applyProtection="1">
      <alignment horizontal="center" vertical="center"/>
    </xf>
    <xf numFmtId="0" fontId="1" fillId="13" borderId="16" xfId="2" applyFont="1" applyFill="1" applyBorder="1" applyAlignment="1" applyProtection="1">
      <alignment horizontal="center" vertical="center"/>
    </xf>
    <xf numFmtId="0" fontId="1" fillId="13" borderId="62" xfId="2" applyFont="1" applyFill="1" applyBorder="1" applyAlignment="1" applyProtection="1">
      <alignment horizontal="center" vertical="center"/>
    </xf>
    <xf numFmtId="0" fontId="1" fillId="13" borderId="63" xfId="2" applyFont="1" applyFill="1" applyBorder="1" applyAlignment="1" applyProtection="1">
      <alignment horizontal="center" vertical="center"/>
    </xf>
    <xf numFmtId="0" fontId="1" fillId="13" borderId="54" xfId="2" applyFont="1" applyFill="1" applyBorder="1" applyAlignment="1" applyProtection="1">
      <alignment horizontal="center" vertical="center"/>
    </xf>
    <xf numFmtId="0" fontId="38" fillId="15" borderId="59" xfId="0" applyFont="1" applyFill="1" applyBorder="1" applyAlignment="1">
      <alignment horizontal="left"/>
    </xf>
    <xf numFmtId="0" fontId="34" fillId="10" borderId="0" xfId="0" applyFont="1" applyFill="1" applyAlignment="1">
      <alignment horizontal="center"/>
    </xf>
    <xf numFmtId="0" fontId="0" fillId="11" borderId="65" xfId="0" applyFill="1" applyBorder="1" applyAlignment="1">
      <alignment horizontal="center" vertical="center" textRotation="90"/>
    </xf>
    <xf numFmtId="0" fontId="0" fillId="11" borderId="71" xfId="0" applyFill="1" applyBorder="1" applyAlignment="1">
      <alignment horizontal="center" vertical="center" textRotation="90"/>
    </xf>
    <xf numFmtId="0" fontId="0" fillId="11" borderId="72" xfId="0" applyFill="1" applyBorder="1" applyAlignment="1">
      <alignment horizontal="center" vertical="center" textRotation="90"/>
    </xf>
    <xf numFmtId="0" fontId="1" fillId="0" borderId="66" xfId="1" applyFont="1" applyFill="1" applyBorder="1" applyAlignment="1" applyProtection="1">
      <alignment horizontal="center" vertical="center" wrapText="1"/>
    </xf>
    <xf numFmtId="0" fontId="1" fillId="0" borderId="41" xfId="1" applyFont="1" applyFill="1" applyBorder="1" applyAlignment="1" applyProtection="1">
      <alignment horizontal="center" vertical="center" wrapText="1"/>
    </xf>
    <xf numFmtId="0" fontId="1" fillId="0" borderId="46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0" fontId="1" fillId="0" borderId="27" xfId="1" applyFont="1" applyFill="1" applyBorder="1" applyAlignment="1" applyProtection="1">
      <alignment horizontal="center" vertical="center" wrapText="1"/>
    </xf>
    <xf numFmtId="0" fontId="0" fillId="11" borderId="65" xfId="0" applyFill="1" applyBorder="1" applyAlignment="1" applyProtection="1">
      <alignment horizontal="center" vertical="center" textRotation="90"/>
      <protection locked="0"/>
    </xf>
    <xf numFmtId="0" fontId="0" fillId="11" borderId="71" xfId="0" applyFill="1" applyBorder="1" applyAlignment="1" applyProtection="1">
      <alignment horizontal="center" vertical="center" textRotation="90"/>
      <protection locked="0"/>
    </xf>
    <xf numFmtId="0" fontId="0" fillId="11" borderId="72" xfId="0" applyFill="1" applyBorder="1" applyAlignment="1" applyProtection="1">
      <alignment horizontal="center" vertical="center" textRotation="90"/>
      <protection locked="0"/>
    </xf>
    <xf numFmtId="0" fontId="39" fillId="16" borderId="0" xfId="0" applyFont="1" applyFill="1"/>
    <xf numFmtId="0" fontId="1" fillId="0" borderId="19" xfId="1" applyFont="1" applyFill="1" applyBorder="1" applyAlignment="1" applyProtection="1">
      <alignment horizontal="center" vertical="center" wrapText="1"/>
    </xf>
    <xf numFmtId="0" fontId="7" fillId="0" borderId="25" xfId="8" applyFont="1" applyBorder="1" applyAlignment="1" applyProtection="1">
      <alignment horizontal="right" vertical="center"/>
    </xf>
    <xf numFmtId="0" fontId="6" fillId="0" borderId="7" xfId="0" applyFont="1" applyBorder="1" applyAlignment="1">
      <alignment horizontal="center" vertical="center"/>
    </xf>
  </cellXfs>
  <cellStyles count="12">
    <cellStyle name="Excel_BuiltIn_20% - akcent 5" xfId="10"/>
    <cellStyle name="Excel_BuiltIn_40% - akcent 1" xfId="6"/>
    <cellStyle name="Excel_BuiltIn_40% - akcent 3" xfId="5"/>
    <cellStyle name="Excel_BuiltIn_40% - akcent 4" xfId="7"/>
    <cellStyle name="Excel_BuiltIn_60% - akcent 1" xfId="3"/>
    <cellStyle name="Excel_BuiltIn_60% - akcent 3" xfId="2"/>
    <cellStyle name="Excel_BuiltIn_60% - akcent 4" xfId="4"/>
    <cellStyle name="Excel_BuiltIn_Dobre" xfId="1"/>
    <cellStyle name="Excel_BuiltIn_Neutralne" xfId="9"/>
    <cellStyle name="Normalny" xfId="0" builtinId="0"/>
    <cellStyle name="Walutowy" xfId="11" builtinId="4"/>
    <cellStyle name="㼿㼿㼿愿畬潴祷愀氀甀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53"/>
  <sheetViews>
    <sheetView topLeftCell="A7" zoomScaleNormal="100" workbookViewId="0">
      <selection activeCell="B13" sqref="B13:V13"/>
    </sheetView>
  </sheetViews>
  <sheetFormatPr defaultColWidth="8.6640625" defaultRowHeight="15"/>
  <cols>
    <col min="1" max="1" width="10.33203125" customWidth="1"/>
    <col min="2" max="2" width="35" style="75" customWidth="1"/>
    <col min="3" max="3" width="13.44140625" style="77" customWidth="1"/>
    <col min="4" max="4" width="8.44140625" style="77" customWidth="1"/>
    <col min="5" max="5" width="5.44140625" style="77" customWidth="1"/>
    <col min="6" max="6" width="4" style="77" customWidth="1"/>
    <col min="7" max="7" width="5.109375" style="77" customWidth="1"/>
    <col min="8" max="8" width="5.44140625" style="77" customWidth="1"/>
    <col min="9" max="9" width="4" style="77" customWidth="1"/>
    <col min="10" max="10" width="5.109375" style="77" customWidth="1"/>
    <col min="11" max="11" width="5.44140625" style="77" customWidth="1"/>
    <col min="12" max="12" width="4" style="77" customWidth="1"/>
    <col min="13" max="13" width="5.109375" style="77" customWidth="1"/>
    <col min="14" max="14" width="5.44140625" style="77" customWidth="1"/>
    <col min="15" max="15" width="4" style="77" customWidth="1"/>
    <col min="16" max="16" width="5.109375" style="77" customWidth="1"/>
    <col min="17" max="17" width="5.44140625" style="77" customWidth="1"/>
    <col min="18" max="18" width="4" style="77" customWidth="1"/>
    <col min="19" max="19" width="5.109375" style="77" customWidth="1"/>
    <col min="20" max="20" width="5.44140625" style="77" customWidth="1"/>
    <col min="21" max="21" width="4" style="77" customWidth="1"/>
    <col min="22" max="22" width="5.44140625" style="77" bestFit="1" customWidth="1"/>
    <col min="23" max="23" width="7" style="77" customWidth="1"/>
    <col min="24" max="24" width="6.109375" style="77" customWidth="1"/>
  </cols>
  <sheetData>
    <row r="1" spans="1:24" ht="43.95" customHeight="1">
      <c r="B1" s="510" t="s">
        <v>97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</row>
    <row r="2" spans="1:24" ht="19.95" customHeight="1"/>
    <row r="3" spans="1:24" ht="33" customHeight="1" thickBot="1">
      <c r="A3" s="565" t="s">
        <v>95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</row>
    <row r="4" spans="1:24" ht="14.4">
      <c r="A4" s="336"/>
      <c r="B4" s="517" t="s">
        <v>0</v>
      </c>
      <c r="C4" s="519" t="s">
        <v>1</v>
      </c>
      <c r="D4" s="512" t="s">
        <v>2</v>
      </c>
      <c r="E4" s="521" t="s">
        <v>3</v>
      </c>
      <c r="F4" s="521"/>
      <c r="G4" s="521"/>
      <c r="H4" s="521"/>
      <c r="I4" s="521"/>
      <c r="J4" s="521"/>
      <c r="K4" s="522" t="s">
        <v>4</v>
      </c>
      <c r="L4" s="522"/>
      <c r="M4" s="522"/>
      <c r="N4" s="522"/>
      <c r="O4" s="522"/>
      <c r="P4" s="522"/>
      <c r="Q4" s="511" t="s">
        <v>5</v>
      </c>
      <c r="R4" s="511"/>
      <c r="S4" s="511"/>
      <c r="T4" s="511"/>
      <c r="U4" s="511"/>
      <c r="V4" s="511"/>
      <c r="W4" s="512" t="s">
        <v>6</v>
      </c>
      <c r="X4" s="514" t="s">
        <v>7</v>
      </c>
    </row>
    <row r="5" spans="1:24" ht="14.4">
      <c r="A5" s="337"/>
      <c r="B5" s="518"/>
      <c r="C5" s="520"/>
      <c r="D5" s="513"/>
      <c r="E5" s="516" t="s">
        <v>8</v>
      </c>
      <c r="F5" s="516"/>
      <c r="G5" s="516"/>
      <c r="H5" s="523" t="s">
        <v>9</v>
      </c>
      <c r="I5" s="523"/>
      <c r="J5" s="523"/>
      <c r="K5" s="524" t="s">
        <v>10</v>
      </c>
      <c r="L5" s="524"/>
      <c r="M5" s="524"/>
      <c r="N5" s="525" t="s">
        <v>11</v>
      </c>
      <c r="O5" s="525"/>
      <c r="P5" s="525"/>
      <c r="Q5" s="526" t="s">
        <v>12</v>
      </c>
      <c r="R5" s="526"/>
      <c r="S5" s="526"/>
      <c r="T5" s="527" t="s">
        <v>13</v>
      </c>
      <c r="U5" s="527"/>
      <c r="V5" s="527"/>
      <c r="W5" s="513"/>
      <c r="X5" s="515"/>
    </row>
    <row r="6" spans="1:24" thickBot="1">
      <c r="A6" s="337"/>
      <c r="B6" s="518"/>
      <c r="C6" s="520"/>
      <c r="D6" s="513"/>
      <c r="E6" s="1" t="s">
        <v>14</v>
      </c>
      <c r="F6" s="2" t="s">
        <v>15</v>
      </c>
      <c r="G6" s="3" t="s">
        <v>7</v>
      </c>
      <c r="H6" s="2" t="s">
        <v>14</v>
      </c>
      <c r="I6" s="2" t="s">
        <v>15</v>
      </c>
      <c r="J6" s="4" t="s">
        <v>7</v>
      </c>
      <c r="K6" s="5" t="s">
        <v>14</v>
      </c>
      <c r="L6" s="2" t="s">
        <v>15</v>
      </c>
      <c r="M6" s="6" t="s">
        <v>7</v>
      </c>
      <c r="N6" s="7" t="s">
        <v>14</v>
      </c>
      <c r="O6" s="2" t="s">
        <v>15</v>
      </c>
      <c r="P6" s="8" t="s">
        <v>7</v>
      </c>
      <c r="Q6" s="9" t="s">
        <v>14</v>
      </c>
      <c r="R6" s="2" t="s">
        <v>15</v>
      </c>
      <c r="S6" s="10" t="s">
        <v>7</v>
      </c>
      <c r="T6" s="11" t="s">
        <v>14</v>
      </c>
      <c r="U6" s="2" t="s">
        <v>15</v>
      </c>
      <c r="V6" s="12" t="s">
        <v>7</v>
      </c>
      <c r="W6" s="513"/>
      <c r="X6" s="515"/>
    </row>
    <row r="7" spans="1:24" ht="77.7" customHeight="1">
      <c r="A7" s="557" t="s">
        <v>61</v>
      </c>
      <c r="B7" s="502" t="s">
        <v>16</v>
      </c>
      <c r="C7" s="101" t="s">
        <v>17</v>
      </c>
      <c r="D7" s="13" t="s">
        <v>18</v>
      </c>
      <c r="E7" s="14">
        <v>30</v>
      </c>
      <c r="F7" s="15" t="s">
        <v>19</v>
      </c>
      <c r="G7" s="105">
        <v>7</v>
      </c>
      <c r="H7" s="106">
        <v>30</v>
      </c>
      <c r="I7" s="106" t="s">
        <v>19</v>
      </c>
      <c r="J7" s="107">
        <v>7</v>
      </c>
      <c r="K7" s="108">
        <v>30</v>
      </c>
      <c r="L7" s="106" t="s">
        <v>19</v>
      </c>
      <c r="M7" s="109">
        <v>7</v>
      </c>
      <c r="N7" s="110">
        <v>30</v>
      </c>
      <c r="O7" s="106" t="s">
        <v>19</v>
      </c>
      <c r="P7" s="111">
        <v>7</v>
      </c>
      <c r="Q7" s="112">
        <v>30</v>
      </c>
      <c r="R7" s="106" t="s">
        <v>19</v>
      </c>
      <c r="S7" s="113">
        <v>7</v>
      </c>
      <c r="T7" s="114">
        <v>30</v>
      </c>
      <c r="U7" s="106" t="s">
        <v>20</v>
      </c>
      <c r="V7" s="115">
        <v>11</v>
      </c>
      <c r="W7" s="116">
        <f>SUM(E7,K7,H7,N7,Q7,T7)</f>
        <v>180</v>
      </c>
      <c r="X7" s="44">
        <f>SUM(G7,J7,M7,P7,S7,V7)</f>
        <v>46</v>
      </c>
    </row>
    <row r="8" spans="1:24" ht="14.4">
      <c r="A8" s="567"/>
      <c r="B8" s="503" t="s">
        <v>21</v>
      </c>
      <c r="C8" s="102" t="s">
        <v>17</v>
      </c>
      <c r="D8" s="13" t="s">
        <v>22</v>
      </c>
      <c r="E8" s="19"/>
      <c r="F8" s="20"/>
      <c r="G8" s="21"/>
      <c r="H8" s="20"/>
      <c r="I8" s="20"/>
      <c r="J8" s="22"/>
      <c r="K8" s="23"/>
      <c r="L8" s="20"/>
      <c r="M8" s="24"/>
      <c r="N8" s="25"/>
      <c r="O8" s="20"/>
      <c r="P8" s="26"/>
      <c r="Q8" s="27">
        <v>30</v>
      </c>
      <c r="R8" s="20" t="s">
        <v>20</v>
      </c>
      <c r="S8" s="28">
        <v>1</v>
      </c>
      <c r="T8" s="29">
        <v>30</v>
      </c>
      <c r="U8" s="20" t="s">
        <v>20</v>
      </c>
      <c r="V8" s="30">
        <v>1</v>
      </c>
      <c r="W8" s="116">
        <f t="shared" ref="W8:W26" si="0">SUM(E8,K8,H8,N8,Q8,T8)</f>
        <v>60</v>
      </c>
      <c r="X8" s="44">
        <f t="shared" ref="X8:X26" si="1">SUM(G8,J8,M8,P8,S8,V8)</f>
        <v>2</v>
      </c>
    </row>
    <row r="9" spans="1:24" ht="14.4">
      <c r="A9" s="567"/>
      <c r="B9" s="503" t="s">
        <v>57</v>
      </c>
      <c r="C9" s="103" t="s">
        <v>17</v>
      </c>
      <c r="D9" s="13" t="s">
        <v>22</v>
      </c>
      <c r="E9" s="31"/>
      <c r="F9" s="32"/>
      <c r="G9" s="33"/>
      <c r="H9" s="34"/>
      <c r="I9" s="32"/>
      <c r="J9" s="35"/>
      <c r="K9" s="36">
        <v>30</v>
      </c>
      <c r="L9" s="32" t="s">
        <v>19</v>
      </c>
      <c r="M9" s="37">
        <v>4</v>
      </c>
      <c r="N9" s="32">
        <v>30</v>
      </c>
      <c r="O9" s="32" t="s">
        <v>19</v>
      </c>
      <c r="P9" s="38">
        <v>4</v>
      </c>
      <c r="Q9" s="39">
        <v>30</v>
      </c>
      <c r="R9" s="40" t="s">
        <v>19</v>
      </c>
      <c r="S9" s="41">
        <v>4</v>
      </c>
      <c r="T9" s="40">
        <v>30</v>
      </c>
      <c r="U9" s="40" t="s">
        <v>19</v>
      </c>
      <c r="V9" s="42">
        <v>4</v>
      </c>
      <c r="W9" s="116">
        <f t="shared" si="0"/>
        <v>120</v>
      </c>
      <c r="X9" s="44">
        <f t="shared" si="1"/>
        <v>16</v>
      </c>
    </row>
    <row r="10" spans="1:24" ht="14.4">
      <c r="A10" s="567"/>
      <c r="B10" s="503" t="s">
        <v>58</v>
      </c>
      <c r="C10" s="104" t="s">
        <v>17</v>
      </c>
      <c r="D10" s="13" t="s">
        <v>46</v>
      </c>
      <c r="E10" s="43">
        <v>15</v>
      </c>
      <c r="F10" s="18" t="s">
        <v>20</v>
      </c>
      <c r="G10" s="18">
        <v>1</v>
      </c>
      <c r="H10" s="43">
        <v>15</v>
      </c>
      <c r="I10" s="18" t="s">
        <v>20</v>
      </c>
      <c r="J10" s="18">
        <v>1</v>
      </c>
      <c r="K10" s="43">
        <v>15</v>
      </c>
      <c r="L10" s="18" t="s">
        <v>20</v>
      </c>
      <c r="M10" s="18">
        <v>1</v>
      </c>
      <c r="N10" s="43">
        <v>15</v>
      </c>
      <c r="O10" s="18" t="s">
        <v>20</v>
      </c>
      <c r="P10" s="18">
        <v>1</v>
      </c>
      <c r="Q10" s="43">
        <v>30</v>
      </c>
      <c r="R10" s="18" t="s">
        <v>20</v>
      </c>
      <c r="S10" s="18">
        <v>1</v>
      </c>
      <c r="T10" s="43">
        <v>30</v>
      </c>
      <c r="U10" s="18" t="s">
        <v>20</v>
      </c>
      <c r="V10" s="18">
        <v>1</v>
      </c>
      <c r="W10" s="116">
        <f t="shared" si="0"/>
        <v>120</v>
      </c>
      <c r="X10" s="44">
        <f t="shared" si="1"/>
        <v>6</v>
      </c>
    </row>
    <row r="11" spans="1:24" ht="14.4">
      <c r="A11" s="567"/>
      <c r="B11" s="503" t="s">
        <v>100</v>
      </c>
      <c r="C11" s="104" t="s">
        <v>17</v>
      </c>
      <c r="D11" s="13" t="s">
        <v>26</v>
      </c>
      <c r="E11" s="43"/>
      <c r="F11" s="18"/>
      <c r="G11" s="18"/>
      <c r="H11" s="18"/>
      <c r="I11" s="18"/>
      <c r="J11" s="44"/>
      <c r="K11" s="36">
        <v>15</v>
      </c>
      <c r="L11" s="32" t="s">
        <v>20</v>
      </c>
      <c r="M11" s="37">
        <v>1</v>
      </c>
      <c r="N11" s="32"/>
      <c r="O11" s="32"/>
      <c r="P11" s="38"/>
      <c r="Q11" s="39"/>
      <c r="R11" s="32"/>
      <c r="S11" s="41"/>
      <c r="T11" s="40"/>
      <c r="U11" s="32"/>
      <c r="V11" s="42"/>
      <c r="W11" s="116">
        <f t="shared" si="0"/>
        <v>15</v>
      </c>
      <c r="X11" s="44">
        <f t="shared" si="1"/>
        <v>1</v>
      </c>
    </row>
    <row r="12" spans="1:24" ht="14.4">
      <c r="A12" s="567"/>
      <c r="B12" s="503" t="s">
        <v>59</v>
      </c>
      <c r="C12" s="103" t="s">
        <v>17</v>
      </c>
      <c r="D12" s="13" t="s">
        <v>22</v>
      </c>
      <c r="E12" s="31">
        <v>75</v>
      </c>
      <c r="F12" s="32" t="s">
        <v>20</v>
      </c>
      <c r="G12" s="33">
        <v>3</v>
      </c>
      <c r="H12" s="34">
        <v>75</v>
      </c>
      <c r="I12" s="32" t="s">
        <v>20</v>
      </c>
      <c r="J12" s="35">
        <v>3</v>
      </c>
      <c r="K12" s="39">
        <v>75</v>
      </c>
      <c r="L12" s="32" t="s">
        <v>20</v>
      </c>
      <c r="M12" s="41">
        <v>3</v>
      </c>
      <c r="N12" s="40">
        <v>75</v>
      </c>
      <c r="O12" s="32" t="s">
        <v>20</v>
      </c>
      <c r="P12" s="42">
        <v>3</v>
      </c>
      <c r="Q12" s="39">
        <v>75</v>
      </c>
      <c r="R12" s="32" t="s">
        <v>20</v>
      </c>
      <c r="S12" s="41">
        <v>3</v>
      </c>
      <c r="T12" s="40"/>
      <c r="U12" s="32"/>
      <c r="V12" s="42"/>
      <c r="W12" s="116">
        <f t="shared" si="0"/>
        <v>375</v>
      </c>
      <c r="X12" s="44">
        <f t="shared" si="1"/>
        <v>15</v>
      </c>
    </row>
    <row r="13" spans="1:24" ht="14.4">
      <c r="A13" s="567"/>
      <c r="B13" s="503" t="s">
        <v>101</v>
      </c>
      <c r="C13" s="653" t="s">
        <v>17</v>
      </c>
      <c r="D13" s="13" t="s">
        <v>24</v>
      </c>
      <c r="E13" s="31"/>
      <c r="F13" s="32"/>
      <c r="G13" s="33"/>
      <c r="H13" s="34"/>
      <c r="I13" s="32"/>
      <c r="J13" s="35"/>
      <c r="K13" s="39">
        <v>30</v>
      </c>
      <c r="L13" s="32" t="s">
        <v>28</v>
      </c>
      <c r="M13" s="62">
        <v>1</v>
      </c>
      <c r="N13" s="63">
        <v>30</v>
      </c>
      <c r="O13" s="32" t="s">
        <v>28</v>
      </c>
      <c r="P13" s="42">
        <v>1</v>
      </c>
      <c r="Q13" s="39">
        <v>30</v>
      </c>
      <c r="R13" s="32" t="s">
        <v>28</v>
      </c>
      <c r="S13" s="41">
        <v>1</v>
      </c>
      <c r="T13" s="40">
        <v>30</v>
      </c>
      <c r="U13" s="32" t="s">
        <v>23</v>
      </c>
      <c r="V13" s="42">
        <v>2</v>
      </c>
      <c r="W13" s="116">
        <f t="shared" si="0"/>
        <v>120</v>
      </c>
      <c r="X13" s="44">
        <f t="shared" si="1"/>
        <v>5</v>
      </c>
    </row>
    <row r="14" spans="1:24" ht="14.4">
      <c r="A14" s="567"/>
      <c r="B14" s="503" t="s">
        <v>60</v>
      </c>
      <c r="C14" s="102" t="s">
        <v>17</v>
      </c>
      <c r="D14" s="45" t="s">
        <v>24</v>
      </c>
      <c r="E14" s="36"/>
      <c r="F14" s="32"/>
      <c r="G14" s="37"/>
      <c r="H14" s="32"/>
      <c r="I14" s="32"/>
      <c r="J14" s="38"/>
      <c r="K14" s="36">
        <v>30</v>
      </c>
      <c r="L14" s="48" t="s">
        <v>20</v>
      </c>
      <c r="M14" s="46">
        <v>1</v>
      </c>
      <c r="N14" s="47">
        <v>30</v>
      </c>
      <c r="O14" s="49" t="s">
        <v>20</v>
      </c>
      <c r="P14" s="38">
        <v>1</v>
      </c>
      <c r="Q14" s="39">
        <v>30</v>
      </c>
      <c r="R14" s="32" t="s">
        <v>20</v>
      </c>
      <c r="S14" s="41">
        <v>1</v>
      </c>
      <c r="T14" s="40">
        <v>30</v>
      </c>
      <c r="U14" s="32" t="s">
        <v>20</v>
      </c>
      <c r="V14" s="42">
        <v>1</v>
      </c>
      <c r="W14" s="116">
        <f t="shared" si="0"/>
        <v>120</v>
      </c>
      <c r="X14" s="44">
        <f t="shared" si="1"/>
        <v>4</v>
      </c>
    </row>
    <row r="15" spans="1:24" ht="22.95" customHeight="1" thickBot="1">
      <c r="A15" s="568"/>
      <c r="B15" s="504" t="s">
        <v>27</v>
      </c>
      <c r="C15" s="118" t="s">
        <v>17</v>
      </c>
      <c r="D15" s="119" t="s">
        <v>22</v>
      </c>
      <c r="E15" s="79"/>
      <c r="F15" s="82"/>
      <c r="G15" s="120"/>
      <c r="H15" s="82"/>
      <c r="I15" s="82"/>
      <c r="J15" s="81"/>
      <c r="K15" s="121">
        <v>30</v>
      </c>
      <c r="L15" s="122" t="s">
        <v>28</v>
      </c>
      <c r="M15" s="123">
        <v>1</v>
      </c>
      <c r="N15" s="80">
        <v>30</v>
      </c>
      <c r="O15" s="124" t="s">
        <v>23</v>
      </c>
      <c r="P15" s="125">
        <v>1</v>
      </c>
      <c r="Q15" s="121"/>
      <c r="R15" s="80"/>
      <c r="S15" s="123"/>
      <c r="T15" s="80"/>
      <c r="U15" s="80"/>
      <c r="V15" s="125"/>
      <c r="W15" s="116">
        <f t="shared" si="0"/>
        <v>60</v>
      </c>
      <c r="X15" s="44">
        <f t="shared" si="1"/>
        <v>2</v>
      </c>
    </row>
    <row r="16" spans="1:24" ht="28.95" customHeight="1">
      <c r="A16" s="569" t="s">
        <v>63</v>
      </c>
      <c r="B16" s="505" t="s">
        <v>29</v>
      </c>
      <c r="C16" s="128" t="s">
        <v>17</v>
      </c>
      <c r="D16" s="129" t="s">
        <v>22</v>
      </c>
      <c r="E16" s="130"/>
      <c r="F16" s="15"/>
      <c r="G16" s="78"/>
      <c r="H16" s="15">
        <v>30</v>
      </c>
      <c r="I16" s="15" t="s">
        <v>28</v>
      </c>
      <c r="J16" s="131">
        <v>1</v>
      </c>
      <c r="K16" s="15">
        <v>30</v>
      </c>
      <c r="L16" s="15" t="s">
        <v>28</v>
      </c>
      <c r="M16" s="78">
        <v>1</v>
      </c>
      <c r="N16" s="16">
        <v>30</v>
      </c>
      <c r="O16" s="132" t="s">
        <v>23</v>
      </c>
      <c r="P16" s="133">
        <v>2</v>
      </c>
      <c r="Q16" s="134"/>
      <c r="R16" s="135"/>
      <c r="S16" s="136"/>
      <c r="T16" s="135"/>
      <c r="U16" s="135"/>
      <c r="V16" s="137"/>
      <c r="W16" s="116">
        <f t="shared" si="0"/>
        <v>90</v>
      </c>
      <c r="X16" s="44">
        <f t="shared" si="1"/>
        <v>4</v>
      </c>
    </row>
    <row r="17" spans="1:24" ht="28.95" customHeight="1">
      <c r="A17" s="567"/>
      <c r="B17" s="503" t="s">
        <v>25</v>
      </c>
      <c r="C17" s="102" t="s">
        <v>17</v>
      </c>
      <c r="D17" s="45" t="s">
        <v>26</v>
      </c>
      <c r="E17" s="36">
        <v>15</v>
      </c>
      <c r="F17" s="32" t="s">
        <v>20</v>
      </c>
      <c r="G17" s="37">
        <v>1</v>
      </c>
      <c r="H17" s="32">
        <v>15</v>
      </c>
      <c r="I17" s="32" t="s">
        <v>20</v>
      </c>
      <c r="J17" s="38">
        <v>1</v>
      </c>
      <c r="K17" s="36">
        <v>15</v>
      </c>
      <c r="L17" s="32" t="s">
        <v>20</v>
      </c>
      <c r="M17" s="46">
        <v>1</v>
      </c>
      <c r="N17" s="47">
        <v>15</v>
      </c>
      <c r="O17" s="32" t="s">
        <v>20</v>
      </c>
      <c r="P17" s="38">
        <v>1</v>
      </c>
      <c r="Q17" s="39">
        <v>15</v>
      </c>
      <c r="R17" s="32" t="s">
        <v>20</v>
      </c>
      <c r="S17" s="41">
        <v>1</v>
      </c>
      <c r="T17" s="40"/>
      <c r="U17" s="32"/>
      <c r="V17" s="42"/>
      <c r="W17" s="116">
        <f t="shared" si="0"/>
        <v>75</v>
      </c>
      <c r="X17" s="44">
        <f t="shared" si="1"/>
        <v>5</v>
      </c>
    </row>
    <row r="18" spans="1:24" ht="14.4">
      <c r="A18" s="570"/>
      <c r="B18" s="503" t="s">
        <v>30</v>
      </c>
      <c r="C18" s="103" t="s">
        <v>17</v>
      </c>
      <c r="D18" s="13" t="s">
        <v>22</v>
      </c>
      <c r="E18" s="31"/>
      <c r="F18" s="34"/>
      <c r="G18" s="33"/>
      <c r="H18" s="34"/>
      <c r="I18" s="34"/>
      <c r="J18" s="35"/>
      <c r="K18" s="36"/>
      <c r="L18" s="48"/>
      <c r="M18" s="37"/>
      <c r="N18" s="32"/>
      <c r="O18" s="32"/>
      <c r="P18" s="50"/>
      <c r="Q18" s="39">
        <v>30</v>
      </c>
      <c r="R18" s="32" t="s">
        <v>23</v>
      </c>
      <c r="S18" s="41">
        <v>2</v>
      </c>
      <c r="T18" s="40"/>
      <c r="U18" s="32"/>
      <c r="V18" s="42"/>
      <c r="W18" s="116">
        <f t="shared" si="0"/>
        <v>30</v>
      </c>
      <c r="X18" s="44">
        <f t="shared" si="1"/>
        <v>2</v>
      </c>
    </row>
    <row r="19" spans="1:24" ht="28.2" customHeight="1" thickBot="1">
      <c r="A19" s="571"/>
      <c r="B19" s="504" t="s">
        <v>31</v>
      </c>
      <c r="C19" s="118" t="s">
        <v>17</v>
      </c>
      <c r="D19" s="119" t="s">
        <v>24</v>
      </c>
      <c r="E19" s="79">
        <v>30</v>
      </c>
      <c r="F19" s="80" t="s">
        <v>28</v>
      </c>
      <c r="G19" s="120">
        <v>1</v>
      </c>
      <c r="H19" s="82">
        <v>30</v>
      </c>
      <c r="I19" s="80" t="s">
        <v>23</v>
      </c>
      <c r="J19" s="81">
        <v>2</v>
      </c>
      <c r="K19" s="121"/>
      <c r="L19" s="80"/>
      <c r="M19" s="123"/>
      <c r="N19" s="80"/>
      <c r="O19" s="80"/>
      <c r="P19" s="125"/>
      <c r="Q19" s="138"/>
      <c r="R19" s="139"/>
      <c r="S19" s="140"/>
      <c r="T19" s="139"/>
      <c r="U19" s="139"/>
      <c r="V19" s="141"/>
      <c r="W19" s="116">
        <f t="shared" si="0"/>
        <v>60</v>
      </c>
      <c r="X19" s="44">
        <f t="shared" si="1"/>
        <v>3</v>
      </c>
    </row>
    <row r="20" spans="1:24" ht="28.2" customHeight="1">
      <c r="A20" s="557" t="s">
        <v>71</v>
      </c>
      <c r="B20" s="507" t="s">
        <v>73</v>
      </c>
      <c r="C20" s="154" t="s">
        <v>17</v>
      </c>
      <c r="D20" s="155" t="s">
        <v>22</v>
      </c>
      <c r="E20" s="161">
        <v>30</v>
      </c>
      <c r="F20" s="158" t="s">
        <v>20</v>
      </c>
      <c r="G20" s="156">
        <v>1</v>
      </c>
      <c r="H20" s="58">
        <v>30</v>
      </c>
      <c r="I20" s="158" t="s">
        <v>23</v>
      </c>
      <c r="J20" s="162">
        <v>2</v>
      </c>
      <c r="K20" s="159"/>
      <c r="L20" s="158"/>
      <c r="M20" s="157"/>
      <c r="N20" s="158"/>
      <c r="O20" s="158"/>
      <c r="P20" s="160"/>
      <c r="Q20" s="163"/>
      <c r="R20" s="164"/>
      <c r="S20" s="165"/>
      <c r="T20" s="164"/>
      <c r="U20" s="164"/>
      <c r="V20" s="166"/>
      <c r="W20" s="116">
        <f t="shared" si="0"/>
        <v>60</v>
      </c>
      <c r="X20" s="44">
        <f t="shared" si="1"/>
        <v>3</v>
      </c>
    </row>
    <row r="21" spans="1:24" ht="15" customHeight="1">
      <c r="A21" s="558"/>
      <c r="B21" s="502" t="s">
        <v>32</v>
      </c>
      <c r="C21" s="101" t="s">
        <v>17</v>
      </c>
      <c r="D21" s="56" t="s">
        <v>22</v>
      </c>
      <c r="E21" s="19"/>
      <c r="F21" s="58"/>
      <c r="G21" s="21"/>
      <c r="H21" s="20"/>
      <c r="I21" s="20"/>
      <c r="J21" s="22"/>
      <c r="K21" s="23"/>
      <c r="L21" s="25"/>
      <c r="M21" s="24"/>
      <c r="N21" s="25"/>
      <c r="O21" s="25"/>
      <c r="P21" s="26"/>
      <c r="Q21" s="27">
        <v>15</v>
      </c>
      <c r="R21" s="29" t="s">
        <v>20</v>
      </c>
      <c r="S21" s="28">
        <v>1</v>
      </c>
      <c r="T21" s="29"/>
      <c r="U21" s="29"/>
      <c r="V21" s="30"/>
      <c r="W21" s="116">
        <f t="shared" si="0"/>
        <v>15</v>
      </c>
      <c r="X21" s="44">
        <f t="shared" si="1"/>
        <v>1</v>
      </c>
    </row>
    <row r="22" spans="1:24" ht="14.4">
      <c r="A22" s="558"/>
      <c r="B22" s="503" t="s">
        <v>62</v>
      </c>
      <c r="C22" s="104" t="s">
        <v>17</v>
      </c>
      <c r="D22" s="13" t="s">
        <v>22</v>
      </c>
      <c r="E22" s="270">
        <v>15</v>
      </c>
      <c r="F22" s="271" t="s">
        <v>23</v>
      </c>
      <c r="G22" s="272">
        <v>1</v>
      </c>
      <c r="H22" s="34"/>
      <c r="I22" s="32"/>
      <c r="J22" s="35"/>
      <c r="K22" s="36"/>
      <c r="L22" s="32"/>
      <c r="M22" s="37"/>
      <c r="N22" s="32"/>
      <c r="O22" s="32"/>
      <c r="P22" s="38"/>
      <c r="Q22" s="39"/>
      <c r="R22" s="40"/>
      <c r="S22" s="41"/>
      <c r="T22" s="40"/>
      <c r="U22" s="40"/>
      <c r="V22" s="42"/>
      <c r="W22" s="116">
        <f t="shared" si="0"/>
        <v>15</v>
      </c>
      <c r="X22" s="44">
        <f t="shared" si="1"/>
        <v>1</v>
      </c>
    </row>
    <row r="23" spans="1:24" ht="14.4">
      <c r="A23" s="558"/>
      <c r="B23" s="503" t="s">
        <v>33</v>
      </c>
      <c r="C23" s="103" t="s">
        <v>17</v>
      </c>
      <c r="D23" s="13" t="s">
        <v>22</v>
      </c>
      <c r="E23" s="31">
        <v>2</v>
      </c>
      <c r="F23" s="25" t="s">
        <v>20</v>
      </c>
      <c r="G23" s="33">
        <v>0</v>
      </c>
      <c r="H23" s="34"/>
      <c r="I23" s="34"/>
      <c r="J23" s="35"/>
      <c r="K23" s="36"/>
      <c r="L23" s="32"/>
      <c r="M23" s="37"/>
      <c r="N23" s="32"/>
      <c r="O23" s="32"/>
      <c r="P23" s="38"/>
      <c r="Q23" s="39"/>
      <c r="R23" s="40"/>
      <c r="S23" s="41"/>
      <c r="T23" s="40"/>
      <c r="U23" s="40"/>
      <c r="V23" s="42"/>
      <c r="W23" s="116">
        <f t="shared" si="0"/>
        <v>2</v>
      </c>
      <c r="X23" s="44">
        <f t="shared" si="1"/>
        <v>0</v>
      </c>
    </row>
    <row r="24" spans="1:24" ht="14.4">
      <c r="A24" s="558"/>
      <c r="B24" s="503" t="s">
        <v>34</v>
      </c>
      <c r="C24" s="103" t="s">
        <v>17</v>
      </c>
      <c r="D24" s="13" t="s">
        <v>22</v>
      </c>
      <c r="E24" s="31">
        <v>4</v>
      </c>
      <c r="F24" s="32" t="s">
        <v>20</v>
      </c>
      <c r="G24" s="33">
        <v>0</v>
      </c>
      <c r="H24" s="34"/>
      <c r="I24" s="34"/>
      <c r="J24" s="35"/>
      <c r="K24" s="36"/>
      <c r="L24" s="32"/>
      <c r="M24" s="37"/>
      <c r="N24" s="32"/>
      <c r="O24" s="32"/>
      <c r="P24" s="38"/>
      <c r="Q24" s="39"/>
      <c r="R24" s="40"/>
      <c r="S24" s="41"/>
      <c r="T24" s="40"/>
      <c r="U24" s="40"/>
      <c r="V24" s="42"/>
      <c r="W24" s="116">
        <f t="shared" si="0"/>
        <v>4</v>
      </c>
      <c r="X24" s="44">
        <f t="shared" si="1"/>
        <v>0</v>
      </c>
    </row>
    <row r="25" spans="1:24" ht="14.4">
      <c r="A25" s="558"/>
      <c r="B25" s="506" t="s">
        <v>35</v>
      </c>
      <c r="C25" s="102" t="s">
        <v>17</v>
      </c>
      <c r="D25" s="13" t="s">
        <v>24</v>
      </c>
      <c r="E25" s="31">
        <v>30</v>
      </c>
      <c r="F25" s="47" t="s">
        <v>28</v>
      </c>
      <c r="G25" s="33">
        <v>2</v>
      </c>
      <c r="H25" s="34">
        <v>30</v>
      </c>
      <c r="I25" s="32" t="s">
        <v>28</v>
      </c>
      <c r="J25" s="35">
        <v>2</v>
      </c>
      <c r="K25" s="36">
        <v>30</v>
      </c>
      <c r="L25" s="32" t="s">
        <v>28</v>
      </c>
      <c r="M25" s="37">
        <v>2</v>
      </c>
      <c r="N25" s="32">
        <v>30</v>
      </c>
      <c r="O25" s="32" t="s">
        <v>23</v>
      </c>
      <c r="P25" s="38">
        <v>3</v>
      </c>
      <c r="Q25" s="39"/>
      <c r="R25" s="40"/>
      <c r="S25" s="41"/>
      <c r="T25" s="40"/>
      <c r="U25" s="40"/>
      <c r="V25" s="42"/>
      <c r="W25" s="116">
        <f t="shared" si="0"/>
        <v>120</v>
      </c>
      <c r="X25" s="44">
        <f t="shared" si="1"/>
        <v>9</v>
      </c>
    </row>
    <row r="26" spans="1:24" ht="14.4">
      <c r="A26" s="558"/>
      <c r="B26" s="506" t="s">
        <v>36</v>
      </c>
      <c r="C26" s="102" t="s">
        <v>17</v>
      </c>
      <c r="D26" s="13" t="s">
        <v>24</v>
      </c>
      <c r="E26" s="57">
        <v>30</v>
      </c>
      <c r="F26" s="99" t="s">
        <v>20</v>
      </c>
      <c r="G26" s="99">
        <v>0</v>
      </c>
      <c r="H26" s="32">
        <v>30</v>
      </c>
      <c r="I26" s="32" t="s">
        <v>20</v>
      </c>
      <c r="J26" s="50">
        <v>0</v>
      </c>
      <c r="K26" s="43"/>
      <c r="L26" s="18"/>
      <c r="M26" s="18"/>
      <c r="N26" s="18"/>
      <c r="O26" s="18"/>
      <c r="P26" s="44"/>
      <c r="Q26" s="39"/>
      <c r="R26" s="40"/>
      <c r="S26" s="41"/>
      <c r="T26" s="40"/>
      <c r="U26" s="40"/>
      <c r="V26" s="42"/>
      <c r="W26" s="116">
        <f t="shared" si="0"/>
        <v>60</v>
      </c>
      <c r="X26" s="44">
        <f t="shared" si="1"/>
        <v>0</v>
      </c>
    </row>
    <row r="27" spans="1:24" thickBot="1">
      <c r="A27" s="559"/>
      <c r="B27" s="504" t="s">
        <v>37</v>
      </c>
      <c r="C27" s="343" t="s">
        <v>17</v>
      </c>
      <c r="D27" s="119" t="s">
        <v>22</v>
      </c>
      <c r="E27" s="79"/>
      <c r="F27" s="344"/>
      <c r="G27" s="120"/>
      <c r="H27" s="82"/>
      <c r="I27" s="82"/>
      <c r="J27" s="81"/>
      <c r="K27" s="121"/>
      <c r="L27" s="80"/>
      <c r="M27" s="123"/>
      <c r="N27" s="80"/>
      <c r="O27" s="80"/>
      <c r="P27" s="125"/>
      <c r="Q27" s="138">
        <v>15</v>
      </c>
      <c r="R27" s="80" t="s">
        <v>23</v>
      </c>
      <c r="S27" s="140">
        <v>1</v>
      </c>
      <c r="T27" s="139"/>
      <c r="U27" s="139"/>
      <c r="V27" s="141"/>
      <c r="W27" s="116">
        <v>15</v>
      </c>
      <c r="X27" s="44">
        <v>1</v>
      </c>
    </row>
    <row r="28" spans="1:24" thickBot="1">
      <c r="A28" s="100"/>
      <c r="B28" s="275"/>
      <c r="C28" s="276"/>
      <c r="D28" s="275"/>
      <c r="E28" s="277"/>
      <c r="F28" s="277"/>
      <c r="G28" s="277"/>
      <c r="H28" s="278"/>
      <c r="I28" s="278"/>
      <c r="J28" s="279"/>
      <c r="K28" s="278"/>
      <c r="L28" s="278"/>
      <c r="M28" s="278"/>
      <c r="N28" s="278"/>
      <c r="O28" s="278"/>
      <c r="P28" s="279"/>
      <c r="Q28" s="278"/>
      <c r="R28" s="278"/>
      <c r="S28" s="278"/>
      <c r="T28" s="278"/>
      <c r="U28" s="278"/>
      <c r="V28" s="279"/>
      <c r="W28" s="339" t="s">
        <v>84</v>
      </c>
      <c r="X28" s="460">
        <f>SUM(X7:X27)</f>
        <v>126</v>
      </c>
    </row>
    <row r="29" spans="1:24" thickBot="1">
      <c r="B29" s="574" t="s">
        <v>39</v>
      </c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452">
        <v>54</v>
      </c>
    </row>
    <row r="30" spans="1:24" thickBot="1">
      <c r="B30" s="67"/>
      <c r="C30" s="68"/>
      <c r="D30" s="382" t="s">
        <v>40</v>
      </c>
      <c r="E30" s="383">
        <f>SUM(E7:E27)</f>
        <v>276</v>
      </c>
      <c r="F30" s="383"/>
      <c r="G30" s="383">
        <f t="shared" ref="G30:V30" si="2">SUM(G7:G27)</f>
        <v>17</v>
      </c>
      <c r="H30" s="383">
        <f t="shared" si="2"/>
        <v>285</v>
      </c>
      <c r="I30" s="383"/>
      <c r="J30" s="383">
        <f t="shared" si="2"/>
        <v>19</v>
      </c>
      <c r="K30" s="383">
        <f t="shared" si="2"/>
        <v>330</v>
      </c>
      <c r="L30" s="383"/>
      <c r="M30" s="383">
        <f t="shared" si="2"/>
        <v>23</v>
      </c>
      <c r="N30" s="383">
        <f t="shared" si="2"/>
        <v>315</v>
      </c>
      <c r="O30" s="383"/>
      <c r="P30" s="383">
        <f t="shared" si="2"/>
        <v>24</v>
      </c>
      <c r="Q30" s="383">
        <f t="shared" si="2"/>
        <v>330</v>
      </c>
      <c r="R30" s="383"/>
      <c r="S30" s="383">
        <f t="shared" si="2"/>
        <v>23</v>
      </c>
      <c r="T30" s="383">
        <f t="shared" si="2"/>
        <v>180</v>
      </c>
      <c r="U30" s="383"/>
      <c r="V30" s="383">
        <f t="shared" si="2"/>
        <v>20</v>
      </c>
      <c r="W30" s="293">
        <f>E30+H30+K30+N30+Q30+T30</f>
        <v>1716</v>
      </c>
      <c r="X30" s="294">
        <f>X28+X29</f>
        <v>180</v>
      </c>
    </row>
    <row r="31" spans="1:24" ht="23.25" customHeight="1" thickBot="1">
      <c r="B31" s="67"/>
      <c r="C31" s="68"/>
      <c r="D31" s="302"/>
      <c r="E31" s="531" t="s">
        <v>82</v>
      </c>
      <c r="F31" s="532"/>
      <c r="G31" s="532"/>
      <c r="H31" s="532"/>
      <c r="I31" s="532"/>
      <c r="J31" s="533"/>
      <c r="K31" s="531" t="s">
        <v>82</v>
      </c>
      <c r="L31" s="532"/>
      <c r="M31" s="532"/>
      <c r="N31" s="532"/>
      <c r="O31" s="532"/>
      <c r="P31" s="533"/>
      <c r="Q31" s="531" t="s">
        <v>82</v>
      </c>
      <c r="R31" s="532"/>
      <c r="S31" s="532"/>
      <c r="T31" s="532"/>
      <c r="U31" s="532"/>
      <c r="V31" s="533"/>
      <c r="W31" s="384" t="s">
        <v>42</v>
      </c>
      <c r="X31" s="292" t="s">
        <v>7</v>
      </c>
    </row>
    <row r="32" spans="1:24">
      <c r="B32" s="67"/>
      <c r="C32" s="68"/>
      <c r="D32" s="577" t="s">
        <v>41</v>
      </c>
      <c r="E32" s="528" t="s">
        <v>81</v>
      </c>
      <c r="F32" s="529"/>
      <c r="G32" s="534"/>
      <c r="H32" s="528" t="s">
        <v>7</v>
      </c>
      <c r="I32" s="529"/>
      <c r="J32" s="530"/>
      <c r="K32" s="535" t="s">
        <v>81</v>
      </c>
      <c r="L32" s="529"/>
      <c r="M32" s="534"/>
      <c r="N32" s="528" t="s">
        <v>7</v>
      </c>
      <c r="O32" s="529"/>
      <c r="P32" s="530"/>
      <c r="Q32" s="535" t="s">
        <v>81</v>
      </c>
      <c r="R32" s="529"/>
      <c r="S32" s="534"/>
      <c r="T32" s="528" t="s">
        <v>7</v>
      </c>
      <c r="U32" s="529"/>
      <c r="V32" s="530"/>
    </row>
    <row r="33" spans="1:24" ht="15.6" thickBot="1">
      <c r="B33" s="67"/>
      <c r="C33" s="74"/>
      <c r="D33" s="578"/>
      <c r="E33" s="575">
        <f>SUM(E30,H30)</f>
        <v>561</v>
      </c>
      <c r="F33" s="575"/>
      <c r="G33" s="575"/>
      <c r="H33" s="572">
        <f>SUM(G30,J30)</f>
        <v>36</v>
      </c>
      <c r="I33" s="572"/>
      <c r="J33" s="573"/>
      <c r="K33" s="576">
        <f>SUM(K30,N30)</f>
        <v>645</v>
      </c>
      <c r="L33" s="572"/>
      <c r="M33" s="572"/>
      <c r="N33" s="572">
        <f>SUM(M30,P30)</f>
        <v>47</v>
      </c>
      <c r="O33" s="572"/>
      <c r="P33" s="573"/>
      <c r="Q33" s="576">
        <f>SUM(Q30,T30)</f>
        <v>510</v>
      </c>
      <c r="R33" s="572"/>
      <c r="S33" s="572"/>
      <c r="T33" s="572">
        <f>SUM(S30,V30)</f>
        <v>43</v>
      </c>
      <c r="U33" s="572"/>
      <c r="V33" s="573"/>
    </row>
    <row r="34" spans="1:24">
      <c r="B34" s="67"/>
      <c r="C34" s="74"/>
      <c r="D34" s="301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</row>
    <row r="35" spans="1:24" ht="14.4">
      <c r="A35" s="563" t="s">
        <v>79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</row>
    <row r="36" spans="1:24" ht="14.4">
      <c r="A36" s="564"/>
      <c r="B36" s="564"/>
      <c r="C36" s="564"/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</row>
    <row r="37" spans="1:24" ht="14.4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</row>
    <row r="39" spans="1:24" ht="15.6" thickBot="1"/>
    <row r="40" spans="1:24" ht="14.4">
      <c r="A40" s="560"/>
      <c r="B40" s="553" t="s">
        <v>0</v>
      </c>
      <c r="C40" s="519" t="s">
        <v>1</v>
      </c>
      <c r="D40" s="538" t="s">
        <v>2</v>
      </c>
      <c r="E40" s="540" t="s">
        <v>3</v>
      </c>
      <c r="F40" s="541"/>
      <c r="G40" s="541"/>
      <c r="H40" s="541"/>
      <c r="I40" s="541"/>
      <c r="J40" s="542"/>
      <c r="K40" s="543" t="s">
        <v>4</v>
      </c>
      <c r="L40" s="544"/>
      <c r="M40" s="544"/>
      <c r="N40" s="544"/>
      <c r="O40" s="544"/>
      <c r="P40" s="545"/>
      <c r="Q40" s="546" t="s">
        <v>5</v>
      </c>
      <c r="R40" s="547"/>
      <c r="S40" s="547"/>
      <c r="T40" s="547"/>
      <c r="U40" s="547"/>
      <c r="V40" s="548"/>
      <c r="W40" s="555" t="s">
        <v>6</v>
      </c>
      <c r="X40" s="514" t="s">
        <v>7</v>
      </c>
    </row>
    <row r="41" spans="1:24" ht="14.4">
      <c r="A41" s="561"/>
      <c r="B41" s="554"/>
      <c r="C41" s="520"/>
      <c r="D41" s="539"/>
      <c r="E41" s="516" t="s">
        <v>8</v>
      </c>
      <c r="F41" s="549"/>
      <c r="G41" s="549"/>
      <c r="H41" s="549" t="s">
        <v>9</v>
      </c>
      <c r="I41" s="549"/>
      <c r="J41" s="523"/>
      <c r="K41" s="524" t="s">
        <v>10</v>
      </c>
      <c r="L41" s="550"/>
      <c r="M41" s="550"/>
      <c r="N41" s="550" t="s">
        <v>11</v>
      </c>
      <c r="O41" s="550"/>
      <c r="P41" s="551"/>
      <c r="Q41" s="526" t="s">
        <v>12</v>
      </c>
      <c r="R41" s="552"/>
      <c r="S41" s="552"/>
      <c r="T41" s="552" t="s">
        <v>13</v>
      </c>
      <c r="U41" s="552"/>
      <c r="V41" s="527"/>
      <c r="W41" s="556"/>
      <c r="X41" s="515"/>
    </row>
    <row r="42" spans="1:24" ht="14.4">
      <c r="A42" s="561"/>
      <c r="B42" s="554"/>
      <c r="C42" s="520"/>
      <c r="D42" s="539"/>
      <c r="E42" s="447" t="s">
        <v>14</v>
      </c>
      <c r="F42" s="448" t="s">
        <v>15</v>
      </c>
      <c r="G42" s="385" t="s">
        <v>7</v>
      </c>
      <c r="H42" s="448" t="s">
        <v>14</v>
      </c>
      <c r="I42" s="448" t="s">
        <v>15</v>
      </c>
      <c r="J42" s="391" t="s">
        <v>7</v>
      </c>
      <c r="K42" s="445" t="s">
        <v>14</v>
      </c>
      <c r="L42" s="448" t="s">
        <v>15</v>
      </c>
      <c r="M42" s="386" t="s">
        <v>7</v>
      </c>
      <c r="N42" s="449" t="s">
        <v>14</v>
      </c>
      <c r="O42" s="448" t="s">
        <v>15</v>
      </c>
      <c r="P42" s="392" t="s">
        <v>7</v>
      </c>
      <c r="Q42" s="446" t="s">
        <v>14</v>
      </c>
      <c r="R42" s="448" t="s">
        <v>15</v>
      </c>
      <c r="S42" s="387" t="s">
        <v>7</v>
      </c>
      <c r="T42" s="450" t="s">
        <v>14</v>
      </c>
      <c r="U42" s="448" t="s">
        <v>15</v>
      </c>
      <c r="V42" s="395" t="s">
        <v>7</v>
      </c>
      <c r="W42" s="556"/>
      <c r="X42" s="515"/>
    </row>
    <row r="43" spans="1:24" ht="19.2" customHeight="1">
      <c r="A43" s="561"/>
      <c r="B43" s="364" t="s">
        <v>75</v>
      </c>
      <c r="C43" s="104" t="s">
        <v>78</v>
      </c>
      <c r="D43" s="13" t="s">
        <v>22</v>
      </c>
      <c r="E43" s="31">
        <v>30</v>
      </c>
      <c r="F43" s="34" t="s">
        <v>28</v>
      </c>
      <c r="G43" s="242">
        <v>2</v>
      </c>
      <c r="H43" s="243">
        <v>30</v>
      </c>
      <c r="I43" s="243" t="s">
        <v>23</v>
      </c>
      <c r="J43" s="244">
        <v>3</v>
      </c>
      <c r="K43" s="390"/>
      <c r="L43" s="243"/>
      <c r="M43" s="239"/>
      <c r="N43" s="238"/>
      <c r="O43" s="243"/>
      <c r="P43" s="393"/>
      <c r="Q43" s="396"/>
      <c r="R43" s="243"/>
      <c r="S43" s="389"/>
      <c r="T43" s="388"/>
      <c r="U43" s="243"/>
      <c r="V43" s="397"/>
      <c r="W43" s="116">
        <f t="shared" ref="W43:W45" si="3">SUM(E43,H43,K43,N43,Q43,T43)</f>
        <v>60</v>
      </c>
      <c r="X43" s="44">
        <f t="shared" ref="X43:X45" si="4">SUM(G43,J43,M43,P43,S43,V43)</f>
        <v>5</v>
      </c>
    </row>
    <row r="44" spans="1:24" ht="22.2" customHeight="1">
      <c r="A44" s="561"/>
      <c r="B44" s="364" t="s">
        <v>76</v>
      </c>
      <c r="C44" s="280" t="s">
        <v>78</v>
      </c>
      <c r="D44" s="13" t="s">
        <v>24</v>
      </c>
      <c r="E44" s="31"/>
      <c r="F44" s="34"/>
      <c r="G44" s="33"/>
      <c r="H44" s="34"/>
      <c r="I44" s="34"/>
      <c r="J44" s="35"/>
      <c r="K44" s="49">
        <v>30</v>
      </c>
      <c r="L44" s="34" t="s">
        <v>28</v>
      </c>
      <c r="M44" s="37">
        <v>2</v>
      </c>
      <c r="N44" s="32">
        <v>30</v>
      </c>
      <c r="O44" s="34" t="s">
        <v>23</v>
      </c>
      <c r="P44" s="394">
        <v>3</v>
      </c>
      <c r="Q44" s="39"/>
      <c r="R44" s="34"/>
      <c r="S44" s="41"/>
      <c r="T44" s="40"/>
      <c r="U44" s="34"/>
      <c r="V44" s="42"/>
      <c r="W44" s="17">
        <f t="shared" si="3"/>
        <v>60</v>
      </c>
      <c r="X44" s="44">
        <f t="shared" si="4"/>
        <v>5</v>
      </c>
    </row>
    <row r="45" spans="1:24" ht="22.95" customHeight="1">
      <c r="A45" s="561"/>
      <c r="B45" s="364" t="s">
        <v>47</v>
      </c>
      <c r="C45" s="104" t="s">
        <v>78</v>
      </c>
      <c r="D45" s="13" t="s">
        <v>24</v>
      </c>
      <c r="E45" s="31"/>
      <c r="F45" s="32"/>
      <c r="G45" s="33"/>
      <c r="H45" s="34"/>
      <c r="I45" s="32"/>
      <c r="J45" s="35"/>
      <c r="K45" s="49"/>
      <c r="L45" s="32"/>
      <c r="M45" s="37"/>
      <c r="N45" s="32"/>
      <c r="O45" s="32"/>
      <c r="P45" s="394"/>
      <c r="Q45" s="39">
        <v>30</v>
      </c>
      <c r="R45" s="40" t="s">
        <v>28</v>
      </c>
      <c r="S45" s="41">
        <v>2</v>
      </c>
      <c r="T45" s="40">
        <v>30</v>
      </c>
      <c r="U45" s="40" t="s">
        <v>23</v>
      </c>
      <c r="V45" s="42">
        <v>3</v>
      </c>
      <c r="W45" s="17">
        <f t="shared" si="3"/>
        <v>60</v>
      </c>
      <c r="X45" s="44">
        <f t="shared" si="4"/>
        <v>5</v>
      </c>
    </row>
    <row r="46" spans="1:24" ht="22.95" customHeight="1" thickBot="1">
      <c r="A46" s="561"/>
      <c r="B46" s="367" t="s">
        <v>77</v>
      </c>
      <c r="C46" s="249" t="s">
        <v>78</v>
      </c>
      <c r="D46" s="51" t="s">
        <v>22</v>
      </c>
      <c r="E46" s="52"/>
      <c r="F46" s="47"/>
      <c r="G46" s="53"/>
      <c r="H46" s="54">
        <v>30</v>
      </c>
      <c r="I46" s="47" t="s">
        <v>20</v>
      </c>
      <c r="J46" s="55">
        <v>3</v>
      </c>
      <c r="K46" s="144"/>
      <c r="L46" s="47"/>
      <c r="M46" s="46"/>
      <c r="N46" s="47">
        <v>30</v>
      </c>
      <c r="O46" s="47" t="s">
        <v>20</v>
      </c>
      <c r="P46" s="466">
        <v>3</v>
      </c>
      <c r="Q46" s="61"/>
      <c r="R46" s="63"/>
      <c r="S46" s="62"/>
      <c r="T46" s="63">
        <v>30</v>
      </c>
      <c r="U46" s="63" t="s">
        <v>20</v>
      </c>
      <c r="V46" s="64">
        <v>3</v>
      </c>
      <c r="W46" s="65">
        <f>H46+N46+T46</f>
        <v>90</v>
      </c>
      <c r="X46" s="419">
        <f>J46+P46+V46</f>
        <v>9</v>
      </c>
    </row>
    <row r="47" spans="1:24" thickBot="1">
      <c r="A47" s="562"/>
      <c r="B47" s="467"/>
      <c r="C47" s="468"/>
      <c r="D47" s="469" t="s">
        <v>40</v>
      </c>
      <c r="E47" s="470">
        <f>E43</f>
        <v>30</v>
      </c>
      <c r="F47" s="471"/>
      <c r="G47" s="471">
        <f>G43</f>
        <v>2</v>
      </c>
      <c r="H47" s="471">
        <f>H43+H46</f>
        <v>60</v>
      </c>
      <c r="I47" s="471"/>
      <c r="J47" s="472">
        <f>J43+J46</f>
        <v>6</v>
      </c>
      <c r="K47" s="473">
        <f>K44</f>
        <v>30</v>
      </c>
      <c r="L47" s="471"/>
      <c r="M47" s="471">
        <f>M44</f>
        <v>2</v>
      </c>
      <c r="N47" s="471">
        <f>N44+N46</f>
        <v>60</v>
      </c>
      <c r="O47" s="471"/>
      <c r="P47" s="469">
        <f>P44+P46</f>
        <v>6</v>
      </c>
      <c r="Q47" s="470">
        <f>Q45</f>
        <v>30</v>
      </c>
      <c r="R47" s="471"/>
      <c r="S47" s="471">
        <f>S45</f>
        <v>2</v>
      </c>
      <c r="T47" s="471">
        <f>T45</f>
        <v>30</v>
      </c>
      <c r="U47" s="471"/>
      <c r="V47" s="472">
        <f>V45</f>
        <v>3</v>
      </c>
      <c r="W47" s="474">
        <f>W43+W44+W45+W46</f>
        <v>270</v>
      </c>
      <c r="X47" s="475">
        <f>X43+X44+X45+X46</f>
        <v>24</v>
      </c>
    </row>
    <row r="50" spans="1:25" ht="37.950000000000003" customHeight="1">
      <c r="A50" s="536" t="s">
        <v>103</v>
      </c>
      <c r="B50" s="537"/>
      <c r="C50" s="537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</row>
    <row r="52" spans="1:25" ht="21">
      <c r="A52" s="479" t="s">
        <v>91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79"/>
      <c r="P52" s="479"/>
      <c r="Q52" s="479"/>
      <c r="R52" s="479"/>
      <c r="S52" s="479"/>
      <c r="T52" s="479"/>
      <c r="U52" s="479"/>
      <c r="V52" s="479"/>
      <c r="W52" s="479"/>
      <c r="X52" s="479"/>
      <c r="Y52" s="479"/>
    </row>
    <row r="53" spans="1:25" ht="21">
      <c r="A53" s="455"/>
      <c r="B53" s="453"/>
      <c r="C53" s="454"/>
      <c r="G53" s="451"/>
    </row>
  </sheetData>
  <mergeCells count="53">
    <mergeCell ref="A20:A27"/>
    <mergeCell ref="A40:A47"/>
    <mergeCell ref="Q32:S32"/>
    <mergeCell ref="A35:X37"/>
    <mergeCell ref="A3:X3"/>
    <mergeCell ref="X40:X42"/>
    <mergeCell ref="A7:A15"/>
    <mergeCell ref="A16:A19"/>
    <mergeCell ref="T33:V33"/>
    <mergeCell ref="B29:W29"/>
    <mergeCell ref="E33:G33"/>
    <mergeCell ref="H33:J33"/>
    <mergeCell ref="K33:M33"/>
    <mergeCell ref="N33:P33"/>
    <mergeCell ref="Q33:S33"/>
    <mergeCell ref="D32:D33"/>
    <mergeCell ref="A50:W50"/>
    <mergeCell ref="D40:D42"/>
    <mergeCell ref="E40:J40"/>
    <mergeCell ref="K40:P40"/>
    <mergeCell ref="Q40:V40"/>
    <mergeCell ref="E41:G41"/>
    <mergeCell ref="H41:J41"/>
    <mergeCell ref="K41:M41"/>
    <mergeCell ref="N41:P41"/>
    <mergeCell ref="Q41:S41"/>
    <mergeCell ref="T41:V41"/>
    <mergeCell ref="B40:B42"/>
    <mergeCell ref="C40:C42"/>
    <mergeCell ref="W40:W42"/>
    <mergeCell ref="T32:V32"/>
    <mergeCell ref="E31:J31"/>
    <mergeCell ref="K31:P31"/>
    <mergeCell ref="Q31:V31"/>
    <mergeCell ref="E32:G32"/>
    <mergeCell ref="H32:J32"/>
    <mergeCell ref="K32:M32"/>
    <mergeCell ref="N32:P32"/>
    <mergeCell ref="B1:W1"/>
    <mergeCell ref="Q4:V4"/>
    <mergeCell ref="W4:W6"/>
    <mergeCell ref="X4:X6"/>
    <mergeCell ref="E5:G5"/>
    <mergeCell ref="B4:B6"/>
    <mergeCell ref="C4:C6"/>
    <mergeCell ref="D4:D6"/>
    <mergeCell ref="E4:J4"/>
    <mergeCell ref="K4:P4"/>
    <mergeCell ref="H5:J5"/>
    <mergeCell ref="K5:M5"/>
    <mergeCell ref="N5:P5"/>
    <mergeCell ref="Q5:S5"/>
    <mergeCell ref="T5:V5"/>
  </mergeCells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B55"/>
  <sheetViews>
    <sheetView topLeftCell="A4" zoomScale="116" zoomScaleNormal="100" workbookViewId="0">
      <selection activeCell="B13" sqref="B13:V13"/>
    </sheetView>
  </sheetViews>
  <sheetFormatPr defaultColWidth="8.6640625" defaultRowHeight="15"/>
  <cols>
    <col min="1" max="1" width="10" style="75" customWidth="1"/>
    <col min="2" max="2" width="34.109375" style="77" customWidth="1"/>
    <col min="3" max="3" width="13.6640625" style="77" customWidth="1"/>
    <col min="4" max="4" width="5.44140625" style="77" customWidth="1"/>
    <col min="5" max="5" width="4" style="77" customWidth="1"/>
    <col min="6" max="6" width="5.109375" style="77" customWidth="1"/>
    <col min="7" max="7" width="5.44140625" style="77" customWidth="1"/>
    <col min="8" max="8" width="4" style="77" customWidth="1"/>
    <col min="9" max="9" width="5.109375" style="77" customWidth="1"/>
    <col min="10" max="10" width="5.44140625" style="77" customWidth="1"/>
    <col min="11" max="11" width="4" style="77" customWidth="1"/>
    <col min="12" max="12" width="5.109375" style="77" customWidth="1"/>
    <col min="13" max="13" width="5.44140625" style="77" customWidth="1"/>
    <col min="14" max="14" width="4" style="77" customWidth="1"/>
    <col min="15" max="15" width="5.109375" style="77" customWidth="1"/>
    <col min="16" max="16" width="5.44140625" style="77" customWidth="1"/>
    <col min="17" max="17" width="4" style="77" customWidth="1"/>
    <col min="18" max="18" width="5.109375" style="77" customWidth="1"/>
    <col min="19" max="19" width="5.44140625" style="77" customWidth="1"/>
    <col min="20" max="20" width="4" style="77" customWidth="1"/>
    <col min="21" max="21" width="5.109375" style="77" customWidth="1"/>
    <col min="22" max="22" width="4.6640625" style="77" customWidth="1"/>
    <col min="23" max="23" width="7.44140625" style="77" customWidth="1"/>
  </cols>
  <sheetData>
    <row r="1" spans="1:24" ht="31.95" customHeight="1">
      <c r="B1" s="601" t="s">
        <v>96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601"/>
      <c r="U1" s="601"/>
      <c r="V1" s="601"/>
      <c r="W1" s="601"/>
      <c r="X1" s="601"/>
    </row>
    <row r="2" spans="1:24" ht="45" customHeight="1" thickBot="1">
      <c r="A2"/>
      <c r="B2" s="565" t="s">
        <v>85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</row>
    <row r="3" spans="1:24" ht="14.4">
      <c r="A3"/>
      <c r="B3" s="553" t="s">
        <v>0</v>
      </c>
      <c r="C3" s="519" t="s">
        <v>1</v>
      </c>
      <c r="D3" s="512" t="s">
        <v>2</v>
      </c>
      <c r="E3" s="521" t="s">
        <v>3</v>
      </c>
      <c r="F3" s="521"/>
      <c r="G3" s="521"/>
      <c r="H3" s="521"/>
      <c r="I3" s="521"/>
      <c r="J3" s="521"/>
      <c r="K3" s="588" t="s">
        <v>4</v>
      </c>
      <c r="L3" s="522"/>
      <c r="M3" s="522"/>
      <c r="N3" s="522"/>
      <c r="O3" s="522"/>
      <c r="P3" s="522"/>
      <c r="Q3" s="511" t="s">
        <v>5</v>
      </c>
      <c r="R3" s="511"/>
      <c r="S3" s="511"/>
      <c r="T3" s="511"/>
      <c r="U3" s="511"/>
      <c r="V3" s="511"/>
      <c r="W3" s="513" t="s">
        <v>6</v>
      </c>
      <c r="X3" s="520" t="s">
        <v>7</v>
      </c>
    </row>
    <row r="4" spans="1:24" ht="14.4">
      <c r="A4"/>
      <c r="B4" s="554"/>
      <c r="C4" s="520"/>
      <c r="D4" s="513"/>
      <c r="E4" s="516" t="s">
        <v>8</v>
      </c>
      <c r="F4" s="516"/>
      <c r="G4" s="516"/>
      <c r="H4" s="523" t="s">
        <v>9</v>
      </c>
      <c r="I4" s="523"/>
      <c r="J4" s="523"/>
      <c r="K4" s="589" t="s">
        <v>10</v>
      </c>
      <c r="L4" s="524"/>
      <c r="M4" s="524"/>
      <c r="N4" s="525" t="s">
        <v>11</v>
      </c>
      <c r="O4" s="525"/>
      <c r="P4" s="525"/>
      <c r="Q4" s="526" t="s">
        <v>12</v>
      </c>
      <c r="R4" s="526"/>
      <c r="S4" s="526"/>
      <c r="T4" s="527" t="s">
        <v>13</v>
      </c>
      <c r="U4" s="527"/>
      <c r="V4" s="527"/>
      <c r="W4" s="513"/>
      <c r="X4" s="520"/>
    </row>
    <row r="5" spans="1:24" thickBot="1">
      <c r="A5"/>
      <c r="B5" s="554"/>
      <c r="C5" s="520"/>
      <c r="D5" s="513"/>
      <c r="E5" s="1" t="s">
        <v>14</v>
      </c>
      <c r="F5" s="2" t="s">
        <v>15</v>
      </c>
      <c r="G5" s="3" t="s">
        <v>7</v>
      </c>
      <c r="H5" s="2" t="s">
        <v>14</v>
      </c>
      <c r="I5" s="2" t="s">
        <v>15</v>
      </c>
      <c r="J5" s="4" t="s">
        <v>7</v>
      </c>
      <c r="K5" s="314" t="s">
        <v>14</v>
      </c>
      <c r="L5" s="2" t="s">
        <v>15</v>
      </c>
      <c r="M5" s="6" t="s">
        <v>7</v>
      </c>
      <c r="N5" s="7" t="s">
        <v>14</v>
      </c>
      <c r="O5" s="2" t="s">
        <v>15</v>
      </c>
      <c r="P5" s="8" t="s">
        <v>7</v>
      </c>
      <c r="Q5" s="9" t="s">
        <v>14</v>
      </c>
      <c r="R5" s="2" t="s">
        <v>15</v>
      </c>
      <c r="S5" s="10" t="s">
        <v>7</v>
      </c>
      <c r="T5" s="11" t="s">
        <v>14</v>
      </c>
      <c r="U5" s="2" t="s">
        <v>15</v>
      </c>
      <c r="V5" s="12" t="s">
        <v>7</v>
      </c>
      <c r="W5" s="513"/>
      <c r="X5" s="520"/>
    </row>
    <row r="6" spans="1:24" ht="21" customHeight="1">
      <c r="A6" s="557" t="s">
        <v>61</v>
      </c>
      <c r="B6" s="363" t="s">
        <v>16</v>
      </c>
      <c r="C6" s="101" t="s">
        <v>17</v>
      </c>
      <c r="D6" s="13" t="s">
        <v>18</v>
      </c>
      <c r="E6" s="14">
        <v>30</v>
      </c>
      <c r="F6" s="15" t="s">
        <v>19</v>
      </c>
      <c r="G6" s="105">
        <v>7</v>
      </c>
      <c r="H6" s="106">
        <v>30</v>
      </c>
      <c r="I6" s="106" t="s">
        <v>19</v>
      </c>
      <c r="J6" s="107">
        <v>7</v>
      </c>
      <c r="K6" s="108">
        <v>30</v>
      </c>
      <c r="L6" s="106" t="s">
        <v>19</v>
      </c>
      <c r="M6" s="109">
        <v>8</v>
      </c>
      <c r="N6" s="110">
        <v>30</v>
      </c>
      <c r="O6" s="106" t="s">
        <v>19</v>
      </c>
      <c r="P6" s="111">
        <v>8</v>
      </c>
      <c r="Q6" s="112">
        <v>30</v>
      </c>
      <c r="R6" s="106" t="s">
        <v>19</v>
      </c>
      <c r="S6" s="113">
        <v>9</v>
      </c>
      <c r="T6" s="114">
        <v>30</v>
      </c>
      <c r="U6" s="106" t="s">
        <v>20</v>
      </c>
      <c r="V6" s="115">
        <v>12</v>
      </c>
      <c r="W6" s="116">
        <f>SUM(E6,H6,K6,N6,Q6,T6)</f>
        <v>180</v>
      </c>
      <c r="X6" s="18">
        <f>G6+J6+M6+P6+S6+V6</f>
        <v>51</v>
      </c>
    </row>
    <row r="7" spans="1:24" ht="14.4">
      <c r="A7" s="567"/>
      <c r="B7" s="364" t="s">
        <v>21</v>
      </c>
      <c r="C7" s="102" t="s">
        <v>17</v>
      </c>
      <c r="D7" s="13" t="s">
        <v>22</v>
      </c>
      <c r="E7" s="19"/>
      <c r="F7" s="20"/>
      <c r="G7" s="21"/>
      <c r="H7" s="20"/>
      <c r="I7" s="20"/>
      <c r="J7" s="22"/>
      <c r="K7" s="23"/>
      <c r="L7" s="20"/>
      <c r="M7" s="24"/>
      <c r="N7" s="25"/>
      <c r="O7" s="20"/>
      <c r="P7" s="26"/>
      <c r="Q7" s="27">
        <v>30</v>
      </c>
      <c r="R7" s="20" t="s">
        <v>20</v>
      </c>
      <c r="S7" s="28">
        <v>1</v>
      </c>
      <c r="T7" s="29">
        <v>30</v>
      </c>
      <c r="U7" s="20" t="s">
        <v>20</v>
      </c>
      <c r="V7" s="30">
        <v>1</v>
      </c>
      <c r="W7" s="116">
        <f t="shared" ref="W7:W26" si="0">SUM(E7,H7,K7,N7,Q7,T7)</f>
        <v>60</v>
      </c>
      <c r="X7" s="18">
        <v>2</v>
      </c>
    </row>
    <row r="8" spans="1:24" ht="14.4">
      <c r="A8" s="567"/>
      <c r="B8" s="364" t="s">
        <v>57</v>
      </c>
      <c r="C8" s="103" t="s">
        <v>17</v>
      </c>
      <c r="D8" s="13" t="s">
        <v>22</v>
      </c>
      <c r="E8" s="31"/>
      <c r="F8" s="32"/>
      <c r="G8" s="33"/>
      <c r="H8" s="34"/>
      <c r="I8" s="32"/>
      <c r="J8" s="35"/>
      <c r="K8" s="36">
        <v>30</v>
      </c>
      <c r="L8" s="32" t="s">
        <v>19</v>
      </c>
      <c r="M8" s="37">
        <v>4</v>
      </c>
      <c r="N8" s="32">
        <v>30</v>
      </c>
      <c r="O8" s="32" t="s">
        <v>19</v>
      </c>
      <c r="P8" s="38">
        <v>4</v>
      </c>
      <c r="Q8" s="39">
        <v>30</v>
      </c>
      <c r="R8" s="40" t="s">
        <v>19</v>
      </c>
      <c r="S8" s="41">
        <v>4</v>
      </c>
      <c r="T8" s="40">
        <v>30</v>
      </c>
      <c r="U8" s="40" t="s">
        <v>19</v>
      </c>
      <c r="V8" s="42">
        <v>4</v>
      </c>
      <c r="W8" s="116">
        <f t="shared" si="0"/>
        <v>120</v>
      </c>
      <c r="X8" s="18">
        <f t="shared" ref="X8:X26" si="1">SUM(G8,J8,M8,P8,S8,V8)</f>
        <v>16</v>
      </c>
    </row>
    <row r="9" spans="1:24" ht="14.4">
      <c r="A9" s="567"/>
      <c r="B9" s="364" t="s">
        <v>58</v>
      </c>
      <c r="C9" s="104" t="s">
        <v>17</v>
      </c>
      <c r="D9" s="13" t="s">
        <v>46</v>
      </c>
      <c r="E9" s="43">
        <v>15</v>
      </c>
      <c r="F9" s="18" t="s">
        <v>20</v>
      </c>
      <c r="G9" s="18">
        <v>1</v>
      </c>
      <c r="H9" s="43">
        <v>15</v>
      </c>
      <c r="I9" s="18" t="s">
        <v>20</v>
      </c>
      <c r="J9" s="44">
        <v>1</v>
      </c>
      <c r="K9" s="43">
        <v>15</v>
      </c>
      <c r="L9" s="18" t="s">
        <v>20</v>
      </c>
      <c r="M9" s="18">
        <v>1</v>
      </c>
      <c r="N9" s="43">
        <v>15</v>
      </c>
      <c r="O9" s="18" t="s">
        <v>20</v>
      </c>
      <c r="P9" s="44">
        <v>1</v>
      </c>
      <c r="Q9" s="43">
        <v>30</v>
      </c>
      <c r="R9" s="18" t="s">
        <v>20</v>
      </c>
      <c r="S9" s="18">
        <v>1</v>
      </c>
      <c r="T9" s="43">
        <v>30</v>
      </c>
      <c r="U9" s="18" t="s">
        <v>20</v>
      </c>
      <c r="V9" s="60">
        <v>1</v>
      </c>
      <c r="W9" s="116">
        <f t="shared" si="0"/>
        <v>120</v>
      </c>
      <c r="X9" s="18">
        <f t="shared" si="1"/>
        <v>6</v>
      </c>
    </row>
    <row r="10" spans="1:24" ht="14.4">
      <c r="A10" s="567"/>
      <c r="B10" s="364" t="s">
        <v>100</v>
      </c>
      <c r="C10" s="104" t="s">
        <v>17</v>
      </c>
      <c r="D10" s="13" t="s">
        <v>26</v>
      </c>
      <c r="E10" s="43"/>
      <c r="F10" s="18"/>
      <c r="G10" s="18"/>
      <c r="H10" s="18"/>
      <c r="I10" s="18"/>
      <c r="J10" s="44"/>
      <c r="K10" s="36">
        <v>15</v>
      </c>
      <c r="L10" s="32" t="s">
        <v>20</v>
      </c>
      <c r="M10" s="37">
        <v>1</v>
      </c>
      <c r="N10" s="32"/>
      <c r="O10" s="32"/>
      <c r="P10" s="38"/>
      <c r="Q10" s="39"/>
      <c r="R10" s="32"/>
      <c r="S10" s="41"/>
      <c r="T10" s="40"/>
      <c r="U10" s="32"/>
      <c r="V10" s="60"/>
      <c r="W10" s="116">
        <f t="shared" si="0"/>
        <v>15</v>
      </c>
      <c r="X10" s="18">
        <f t="shared" si="1"/>
        <v>1</v>
      </c>
    </row>
    <row r="11" spans="1:24" ht="14.4">
      <c r="A11" s="567"/>
      <c r="B11" s="364" t="s">
        <v>64</v>
      </c>
      <c r="C11" s="104" t="s">
        <v>17</v>
      </c>
      <c r="D11" s="13" t="s">
        <v>22</v>
      </c>
      <c r="E11" s="43"/>
      <c r="F11" s="18"/>
      <c r="G11" s="18"/>
      <c r="H11" s="17"/>
      <c r="I11" s="18"/>
      <c r="J11" s="44"/>
      <c r="K11" s="43">
        <v>60</v>
      </c>
      <c r="L11" s="18" t="s">
        <v>20</v>
      </c>
      <c r="M11" s="18">
        <v>3</v>
      </c>
      <c r="N11" s="17">
        <v>60</v>
      </c>
      <c r="O11" s="18" t="s">
        <v>28</v>
      </c>
      <c r="P11" s="44">
        <v>3</v>
      </c>
      <c r="Q11" s="43">
        <v>60</v>
      </c>
      <c r="R11" s="18" t="s">
        <v>20</v>
      </c>
      <c r="S11" s="18">
        <v>3</v>
      </c>
      <c r="T11" s="17"/>
      <c r="U11" s="18"/>
      <c r="V11" s="60"/>
      <c r="W11" s="116">
        <f t="shared" si="0"/>
        <v>180</v>
      </c>
      <c r="X11" s="18">
        <f t="shared" si="1"/>
        <v>9</v>
      </c>
    </row>
    <row r="12" spans="1:24" ht="14.4">
      <c r="A12" s="567"/>
      <c r="B12" s="364" t="s">
        <v>65</v>
      </c>
      <c r="C12" s="103" t="s">
        <v>17</v>
      </c>
      <c r="D12" s="13" t="s">
        <v>22</v>
      </c>
      <c r="E12" s="31"/>
      <c r="F12" s="32"/>
      <c r="G12" s="33"/>
      <c r="H12" s="34"/>
      <c r="I12" s="32"/>
      <c r="J12" s="35"/>
      <c r="K12" s="39">
        <v>15</v>
      </c>
      <c r="L12" s="32" t="s">
        <v>20</v>
      </c>
      <c r="M12" s="41">
        <v>1</v>
      </c>
      <c r="N12" s="40">
        <v>15</v>
      </c>
      <c r="O12" s="32" t="s">
        <v>20</v>
      </c>
      <c r="P12" s="42">
        <v>1</v>
      </c>
      <c r="Q12" s="39">
        <v>15</v>
      </c>
      <c r="R12" s="32" t="s">
        <v>20</v>
      </c>
      <c r="S12" s="41">
        <v>1</v>
      </c>
      <c r="T12" s="40">
        <v>15</v>
      </c>
      <c r="U12" s="32" t="s">
        <v>20</v>
      </c>
      <c r="V12" s="42">
        <v>1</v>
      </c>
      <c r="W12" s="116">
        <f t="shared" si="0"/>
        <v>60</v>
      </c>
      <c r="X12" s="18">
        <f t="shared" si="1"/>
        <v>4</v>
      </c>
    </row>
    <row r="13" spans="1:24" ht="14.4">
      <c r="A13" s="567"/>
      <c r="B13" s="364" t="s">
        <v>101</v>
      </c>
      <c r="C13" s="653" t="s">
        <v>17</v>
      </c>
      <c r="D13" s="13" t="s">
        <v>24</v>
      </c>
      <c r="E13" s="31"/>
      <c r="F13" s="32"/>
      <c r="G13" s="33"/>
      <c r="H13" s="34"/>
      <c r="I13" s="32"/>
      <c r="J13" s="35"/>
      <c r="K13" s="39">
        <v>30</v>
      </c>
      <c r="L13" s="32" t="s">
        <v>28</v>
      </c>
      <c r="M13" s="62">
        <v>1</v>
      </c>
      <c r="N13" s="63">
        <v>30</v>
      </c>
      <c r="O13" s="32" t="s">
        <v>28</v>
      </c>
      <c r="P13" s="42">
        <v>1</v>
      </c>
      <c r="Q13" s="39">
        <v>30</v>
      </c>
      <c r="R13" s="32" t="s">
        <v>28</v>
      </c>
      <c r="S13" s="41">
        <v>1</v>
      </c>
      <c r="T13" s="40">
        <v>30</v>
      </c>
      <c r="U13" s="32" t="s">
        <v>23</v>
      </c>
      <c r="V13" s="42">
        <v>2</v>
      </c>
      <c r="W13" s="116">
        <f t="shared" si="0"/>
        <v>120</v>
      </c>
      <c r="X13" s="18">
        <f t="shared" si="1"/>
        <v>5</v>
      </c>
    </row>
    <row r="14" spans="1:24" ht="22.2" customHeight="1" thickBot="1">
      <c r="A14" s="568"/>
      <c r="B14" s="367" t="s">
        <v>27</v>
      </c>
      <c r="C14" s="151" t="s">
        <v>17</v>
      </c>
      <c r="D14" s="51" t="s">
        <v>22</v>
      </c>
      <c r="E14" s="79"/>
      <c r="F14" s="82"/>
      <c r="G14" s="120"/>
      <c r="H14" s="82"/>
      <c r="I14" s="82"/>
      <c r="J14" s="81"/>
      <c r="K14" s="121">
        <v>30</v>
      </c>
      <c r="L14" s="122" t="s">
        <v>28</v>
      </c>
      <c r="M14" s="123">
        <v>1</v>
      </c>
      <c r="N14" s="80">
        <v>30</v>
      </c>
      <c r="O14" s="124" t="s">
        <v>23</v>
      </c>
      <c r="P14" s="125">
        <v>2</v>
      </c>
      <c r="Q14" s="121"/>
      <c r="R14" s="80"/>
      <c r="S14" s="123"/>
      <c r="T14" s="80"/>
      <c r="U14" s="80"/>
      <c r="V14" s="125"/>
      <c r="W14" s="116">
        <f t="shared" si="0"/>
        <v>60</v>
      </c>
      <c r="X14" s="18">
        <f t="shared" si="1"/>
        <v>3</v>
      </c>
    </row>
    <row r="15" spans="1:24" ht="14.4">
      <c r="A15" s="579" t="s">
        <v>63</v>
      </c>
      <c r="B15" s="368" t="s">
        <v>25</v>
      </c>
      <c r="C15" s="152" t="s">
        <v>17</v>
      </c>
      <c r="D15" s="153" t="s">
        <v>26</v>
      </c>
      <c r="E15" s="25">
        <v>15</v>
      </c>
      <c r="F15" s="25" t="s">
        <v>20</v>
      </c>
      <c r="G15" s="24">
        <v>1</v>
      </c>
      <c r="H15" s="25">
        <v>15</v>
      </c>
      <c r="I15" s="25" t="s">
        <v>20</v>
      </c>
      <c r="J15" s="26">
        <v>1</v>
      </c>
      <c r="K15" s="23">
        <v>15</v>
      </c>
      <c r="L15" s="25" t="s">
        <v>20</v>
      </c>
      <c r="M15" s="24">
        <v>1</v>
      </c>
      <c r="N15" s="25">
        <v>15</v>
      </c>
      <c r="O15" s="25" t="s">
        <v>20</v>
      </c>
      <c r="P15" s="26">
        <v>1</v>
      </c>
      <c r="Q15" s="372">
        <v>15</v>
      </c>
      <c r="R15" s="25" t="s">
        <v>20</v>
      </c>
      <c r="S15" s="28">
        <v>1</v>
      </c>
      <c r="T15" s="29"/>
      <c r="U15" s="25"/>
      <c r="V15" s="409"/>
      <c r="W15" s="116">
        <f t="shared" si="0"/>
        <v>75</v>
      </c>
      <c r="X15" s="18">
        <f t="shared" si="1"/>
        <v>5</v>
      </c>
    </row>
    <row r="16" spans="1:24" ht="13.2" customHeight="1">
      <c r="A16" s="580"/>
      <c r="B16" s="363" t="s">
        <v>29</v>
      </c>
      <c r="C16" s="145" t="s">
        <v>17</v>
      </c>
      <c r="D16" s="56" t="s">
        <v>22</v>
      </c>
      <c r="E16" s="146"/>
      <c r="F16" s="20"/>
      <c r="G16" s="21"/>
      <c r="H16" s="20">
        <v>30</v>
      </c>
      <c r="I16" s="20" t="s">
        <v>28</v>
      </c>
      <c r="J16" s="147">
        <v>1</v>
      </c>
      <c r="K16" s="19">
        <v>30</v>
      </c>
      <c r="L16" s="20" t="s">
        <v>28</v>
      </c>
      <c r="M16" s="21">
        <v>1</v>
      </c>
      <c r="N16" s="25">
        <v>30</v>
      </c>
      <c r="O16" s="148" t="s">
        <v>23</v>
      </c>
      <c r="P16" s="149">
        <v>2</v>
      </c>
      <c r="Q16" s="372"/>
      <c r="R16" s="29"/>
      <c r="S16" s="28"/>
      <c r="T16" s="29"/>
      <c r="U16" s="29"/>
      <c r="V16" s="42"/>
      <c r="W16" s="116">
        <f t="shared" si="0"/>
        <v>90</v>
      </c>
      <c r="X16" s="18">
        <f t="shared" si="1"/>
        <v>4</v>
      </c>
    </row>
    <row r="17" spans="1:24" ht="16.2" customHeight="1">
      <c r="A17" s="580"/>
      <c r="B17" s="364" t="s">
        <v>30</v>
      </c>
      <c r="C17" s="103" t="s">
        <v>17</v>
      </c>
      <c r="D17" s="13" t="s">
        <v>22</v>
      </c>
      <c r="E17" s="31"/>
      <c r="F17" s="34"/>
      <c r="G17" s="33"/>
      <c r="H17" s="34"/>
      <c r="I17" s="34"/>
      <c r="J17" s="35"/>
      <c r="K17" s="36"/>
      <c r="L17" s="48"/>
      <c r="M17" s="37"/>
      <c r="N17" s="32"/>
      <c r="O17" s="32"/>
      <c r="P17" s="50"/>
      <c r="Q17" s="366">
        <v>30</v>
      </c>
      <c r="R17" s="32" t="s">
        <v>23</v>
      </c>
      <c r="S17" s="41">
        <v>2</v>
      </c>
      <c r="T17" s="40"/>
      <c r="U17" s="32"/>
      <c r="V17" s="42"/>
      <c r="W17" s="116">
        <f t="shared" si="0"/>
        <v>30</v>
      </c>
      <c r="X17" s="18">
        <f t="shared" si="1"/>
        <v>2</v>
      </c>
    </row>
    <row r="18" spans="1:24" ht="27" customHeight="1" thickBot="1">
      <c r="A18" s="581"/>
      <c r="B18" s="369" t="s">
        <v>31</v>
      </c>
      <c r="C18" s="118" t="s">
        <v>17</v>
      </c>
      <c r="D18" s="119" t="s">
        <v>24</v>
      </c>
      <c r="E18" s="79">
        <v>30</v>
      </c>
      <c r="F18" s="80" t="s">
        <v>28</v>
      </c>
      <c r="G18" s="120">
        <v>1</v>
      </c>
      <c r="H18" s="82">
        <v>30</v>
      </c>
      <c r="I18" s="80" t="s">
        <v>23</v>
      </c>
      <c r="J18" s="81">
        <v>2</v>
      </c>
      <c r="K18" s="121"/>
      <c r="L18" s="80"/>
      <c r="M18" s="123"/>
      <c r="N18" s="80"/>
      <c r="O18" s="80"/>
      <c r="P18" s="125"/>
      <c r="Q18" s="373"/>
      <c r="R18" s="139"/>
      <c r="S18" s="140"/>
      <c r="T18" s="139"/>
      <c r="U18" s="139"/>
      <c r="V18" s="141"/>
      <c r="W18" s="116">
        <f t="shared" si="0"/>
        <v>60</v>
      </c>
      <c r="X18" s="18">
        <f t="shared" si="1"/>
        <v>3</v>
      </c>
    </row>
    <row r="19" spans="1:24" ht="15" customHeight="1">
      <c r="A19" s="585" t="s">
        <v>71</v>
      </c>
      <c r="B19" s="363" t="s">
        <v>73</v>
      </c>
      <c r="C19" s="101" t="s">
        <v>17</v>
      </c>
      <c r="D19" s="56" t="s">
        <v>22</v>
      </c>
      <c r="E19" s="19">
        <v>30</v>
      </c>
      <c r="F19" s="25" t="s">
        <v>20</v>
      </c>
      <c r="G19" s="21">
        <v>1</v>
      </c>
      <c r="H19" s="20">
        <v>30</v>
      </c>
      <c r="I19" s="25" t="s">
        <v>23</v>
      </c>
      <c r="J19" s="22">
        <v>2</v>
      </c>
      <c r="K19" s="23"/>
      <c r="L19" s="25"/>
      <c r="M19" s="24"/>
      <c r="N19" s="25"/>
      <c r="O19" s="25"/>
      <c r="P19" s="26"/>
      <c r="Q19" s="372"/>
      <c r="R19" s="29"/>
      <c r="S19" s="28"/>
      <c r="T19" s="29"/>
      <c r="U19" s="29"/>
      <c r="V19" s="30"/>
      <c r="W19" s="116">
        <f t="shared" si="0"/>
        <v>60</v>
      </c>
      <c r="X19" s="18">
        <f t="shared" si="1"/>
        <v>3</v>
      </c>
    </row>
    <row r="20" spans="1:24" ht="14.4">
      <c r="A20" s="586"/>
      <c r="B20" s="363" t="s">
        <v>32</v>
      </c>
      <c r="C20" s="101" t="s">
        <v>17</v>
      </c>
      <c r="D20" s="56" t="s">
        <v>22</v>
      </c>
      <c r="E20" s="19"/>
      <c r="F20" s="58"/>
      <c r="G20" s="21"/>
      <c r="H20" s="20"/>
      <c r="I20" s="20"/>
      <c r="J20" s="22"/>
      <c r="K20" s="23"/>
      <c r="L20" s="25"/>
      <c r="M20" s="24"/>
      <c r="N20" s="25"/>
      <c r="O20" s="25"/>
      <c r="P20" s="26"/>
      <c r="Q20" s="372">
        <v>15</v>
      </c>
      <c r="R20" s="29" t="s">
        <v>20</v>
      </c>
      <c r="S20" s="28">
        <v>1</v>
      </c>
      <c r="T20" s="29"/>
      <c r="U20" s="29"/>
      <c r="V20" s="30"/>
      <c r="W20" s="508">
        <f t="shared" si="0"/>
        <v>15</v>
      </c>
      <c r="X20" s="18">
        <f t="shared" si="1"/>
        <v>1</v>
      </c>
    </row>
    <row r="21" spans="1:24">
      <c r="A21" s="586"/>
      <c r="B21" s="364" t="s">
        <v>62</v>
      </c>
      <c r="C21" s="104" t="s">
        <v>17</v>
      </c>
      <c r="D21" s="13" t="s">
        <v>22</v>
      </c>
      <c r="E21" s="270">
        <v>15</v>
      </c>
      <c r="F21" s="273" t="s">
        <v>23</v>
      </c>
      <c r="G21" s="272">
        <v>1</v>
      </c>
      <c r="H21" s="34"/>
      <c r="I21" s="32"/>
      <c r="J21" s="35"/>
      <c r="K21" s="36"/>
      <c r="L21" s="32"/>
      <c r="M21" s="37"/>
      <c r="N21" s="32"/>
      <c r="O21" s="32"/>
      <c r="P21" s="38"/>
      <c r="Q21" s="366"/>
      <c r="R21" s="40"/>
      <c r="S21" s="41"/>
      <c r="T21" s="40"/>
      <c r="U21" s="40"/>
      <c r="V21" s="42"/>
      <c r="W21" s="116">
        <f t="shared" si="0"/>
        <v>15</v>
      </c>
      <c r="X21" s="18">
        <f t="shared" si="1"/>
        <v>1</v>
      </c>
    </row>
    <row r="22" spans="1:24" ht="14.4">
      <c r="A22" s="586"/>
      <c r="B22" s="364" t="s">
        <v>33</v>
      </c>
      <c r="C22" s="103" t="s">
        <v>17</v>
      </c>
      <c r="D22" s="13" t="s">
        <v>22</v>
      </c>
      <c r="E22" s="31">
        <v>2</v>
      </c>
      <c r="F22" s="25" t="s">
        <v>20</v>
      </c>
      <c r="G22" s="33">
        <v>0</v>
      </c>
      <c r="H22" s="34"/>
      <c r="I22" s="34"/>
      <c r="J22" s="35"/>
      <c r="K22" s="36"/>
      <c r="L22" s="32"/>
      <c r="M22" s="37"/>
      <c r="N22" s="32"/>
      <c r="O22" s="32"/>
      <c r="P22" s="38"/>
      <c r="Q22" s="366"/>
      <c r="R22" s="40"/>
      <c r="S22" s="41"/>
      <c r="T22" s="40"/>
      <c r="U22" s="40"/>
      <c r="V22" s="42"/>
      <c r="W22" s="116">
        <f>E21</f>
        <v>15</v>
      </c>
      <c r="X22" s="18">
        <f>G22</f>
        <v>0</v>
      </c>
    </row>
    <row r="23" spans="1:24" ht="14.4">
      <c r="A23" s="586"/>
      <c r="B23" s="364" t="s">
        <v>34</v>
      </c>
      <c r="C23" s="103" t="s">
        <v>17</v>
      </c>
      <c r="D23" s="13" t="s">
        <v>22</v>
      </c>
      <c r="E23" s="31">
        <v>4</v>
      </c>
      <c r="F23" s="32" t="s">
        <v>20</v>
      </c>
      <c r="G23" s="33">
        <v>0</v>
      </c>
      <c r="H23" s="34"/>
      <c r="I23" s="34"/>
      <c r="J23" s="35"/>
      <c r="K23" s="36"/>
      <c r="L23" s="32"/>
      <c r="M23" s="37"/>
      <c r="N23" s="32"/>
      <c r="O23" s="32"/>
      <c r="P23" s="38"/>
      <c r="Q23" s="366"/>
      <c r="R23" s="40"/>
      <c r="S23" s="41"/>
      <c r="T23" s="40"/>
      <c r="U23" s="40"/>
      <c r="V23" s="42"/>
      <c r="W23" s="116">
        <f t="shared" si="0"/>
        <v>4</v>
      </c>
      <c r="X23" s="18">
        <f t="shared" si="1"/>
        <v>0</v>
      </c>
    </row>
    <row r="24" spans="1:24" ht="14.4">
      <c r="A24" s="586"/>
      <c r="B24" s="371" t="s">
        <v>35</v>
      </c>
      <c r="C24" s="102" t="s">
        <v>17</v>
      </c>
      <c r="D24" s="13" t="s">
        <v>24</v>
      </c>
      <c r="E24" s="31">
        <v>30</v>
      </c>
      <c r="F24" s="47" t="s">
        <v>28</v>
      </c>
      <c r="G24" s="33">
        <v>2</v>
      </c>
      <c r="H24" s="34">
        <v>30</v>
      </c>
      <c r="I24" s="32" t="s">
        <v>28</v>
      </c>
      <c r="J24" s="35">
        <v>2</v>
      </c>
      <c r="K24" s="36">
        <v>30</v>
      </c>
      <c r="L24" s="32" t="s">
        <v>28</v>
      </c>
      <c r="M24" s="37">
        <v>2</v>
      </c>
      <c r="N24" s="32">
        <v>30</v>
      </c>
      <c r="O24" s="32" t="s">
        <v>23</v>
      </c>
      <c r="P24" s="38">
        <v>3</v>
      </c>
      <c r="Q24" s="366"/>
      <c r="R24" s="40"/>
      <c r="S24" s="41"/>
      <c r="T24" s="40"/>
      <c r="U24" s="40"/>
      <c r="V24" s="42"/>
      <c r="W24" s="116">
        <f t="shared" si="0"/>
        <v>120</v>
      </c>
      <c r="X24" s="18">
        <f t="shared" si="1"/>
        <v>9</v>
      </c>
    </row>
    <row r="25" spans="1:24" ht="14.4">
      <c r="A25" s="586"/>
      <c r="B25" s="371" t="s">
        <v>36</v>
      </c>
      <c r="C25" s="280" t="s">
        <v>17</v>
      </c>
      <c r="D25" s="281" t="s">
        <v>24</v>
      </c>
      <c r="E25" s="99">
        <v>30</v>
      </c>
      <c r="F25" s="99" t="s">
        <v>20</v>
      </c>
      <c r="G25" s="99">
        <v>0</v>
      </c>
      <c r="H25" s="32">
        <v>30</v>
      </c>
      <c r="I25" s="32" t="s">
        <v>20</v>
      </c>
      <c r="J25" s="38">
        <v>0</v>
      </c>
      <c r="K25" s="43"/>
      <c r="L25" s="18"/>
      <c r="M25" s="18"/>
      <c r="N25" s="18"/>
      <c r="O25" s="18"/>
      <c r="P25" s="44"/>
      <c r="Q25" s="366"/>
      <c r="R25" s="40"/>
      <c r="S25" s="41"/>
      <c r="T25" s="40"/>
      <c r="U25" s="40"/>
      <c r="V25" s="42"/>
      <c r="W25" s="116">
        <f t="shared" si="0"/>
        <v>60</v>
      </c>
      <c r="X25" s="18">
        <f t="shared" si="1"/>
        <v>0</v>
      </c>
    </row>
    <row r="26" spans="1:24" thickBot="1">
      <c r="A26" s="587"/>
      <c r="B26" s="369" t="s">
        <v>37</v>
      </c>
      <c r="C26" s="343" t="s">
        <v>17</v>
      </c>
      <c r="D26" s="426" t="s">
        <v>22</v>
      </c>
      <c r="E26" s="82"/>
      <c r="F26" s="82"/>
      <c r="G26" s="120"/>
      <c r="H26" s="82"/>
      <c r="I26" s="82"/>
      <c r="J26" s="81"/>
      <c r="K26" s="121"/>
      <c r="L26" s="80"/>
      <c r="M26" s="123"/>
      <c r="N26" s="80"/>
      <c r="O26" s="80"/>
      <c r="P26" s="125"/>
      <c r="Q26" s="373">
        <v>15</v>
      </c>
      <c r="R26" s="80" t="s">
        <v>23</v>
      </c>
      <c r="S26" s="140">
        <v>1</v>
      </c>
      <c r="T26" s="139"/>
      <c r="U26" s="139"/>
      <c r="V26" s="141"/>
      <c r="W26" s="361">
        <f t="shared" si="0"/>
        <v>15</v>
      </c>
      <c r="X26" s="127">
        <f t="shared" si="1"/>
        <v>1</v>
      </c>
    </row>
    <row r="27" spans="1:24" thickBot="1">
      <c r="A27" s="365"/>
      <c r="B27" s="298"/>
      <c r="C27" s="420"/>
      <c r="D27" s="298"/>
      <c r="E27" s="421"/>
      <c r="F27" s="421"/>
      <c r="G27" s="421"/>
      <c r="H27" s="422"/>
      <c r="I27" s="422"/>
      <c r="J27" s="423"/>
      <c r="K27" s="422"/>
      <c r="L27" s="422"/>
      <c r="M27" s="422"/>
      <c r="N27" s="422"/>
      <c r="O27" s="422"/>
      <c r="P27" s="423"/>
      <c r="Q27" s="422"/>
      <c r="R27" s="422"/>
      <c r="S27" s="422"/>
      <c r="T27" s="422"/>
      <c r="U27" s="422"/>
      <c r="V27" s="424"/>
      <c r="W27" s="425" t="s">
        <v>84</v>
      </c>
      <c r="X27" s="464">
        <f>SUM(X6:X26)</f>
        <v>126</v>
      </c>
    </row>
    <row r="28" spans="1:24" thickBot="1">
      <c r="A28" s="309"/>
      <c r="B28" s="582" t="s">
        <v>39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4"/>
      <c r="X28" s="456">
        <v>54</v>
      </c>
    </row>
    <row r="29" spans="1:24" thickBot="1">
      <c r="A29" s="150"/>
      <c r="B29" s="67"/>
      <c r="C29" s="68"/>
      <c r="D29" s="403"/>
      <c r="E29" s="398">
        <f>SUM(E6:E26)</f>
        <v>201</v>
      </c>
      <c r="F29" s="94"/>
      <c r="G29" s="95">
        <f>SUM(G6:G27)</f>
        <v>14</v>
      </c>
      <c r="H29" s="94">
        <f>SUM(H6:H27)</f>
        <v>210</v>
      </c>
      <c r="I29" s="94"/>
      <c r="J29" s="404">
        <f>SUM(J6:J27)</f>
        <v>16</v>
      </c>
      <c r="K29" s="405">
        <f>SUM(K6:K27)</f>
        <v>300</v>
      </c>
      <c r="L29" s="70"/>
      <c r="M29" s="71">
        <f>SUM(M6:M28)</f>
        <v>24</v>
      </c>
      <c r="N29" s="70">
        <f>SUM(N6:N27)</f>
        <v>285</v>
      </c>
      <c r="O29" s="70"/>
      <c r="P29" s="406">
        <f>SUM(P6:P28)</f>
        <v>26</v>
      </c>
      <c r="Q29" s="407">
        <f>SUM(Q6:Q27)</f>
        <v>300</v>
      </c>
      <c r="R29" s="72"/>
      <c r="S29" s="73">
        <f>SUM(S6:S28)</f>
        <v>25</v>
      </c>
      <c r="T29" s="72">
        <f>SUM(T6:T27)</f>
        <v>165</v>
      </c>
      <c r="U29" s="72"/>
      <c r="V29" s="408">
        <f>SUM(V6:V28)</f>
        <v>21</v>
      </c>
      <c r="W29" s="402">
        <f>SUM(E29,H29,K29,N29,Q29,T29)</f>
        <v>1461</v>
      </c>
      <c r="X29" s="295">
        <f>X27+X28</f>
        <v>180</v>
      </c>
    </row>
    <row r="30" spans="1:24" ht="24.6" thickBot="1">
      <c r="A30" s="150"/>
      <c r="B30" s="67"/>
      <c r="C30" s="68"/>
      <c r="D30" s="297"/>
      <c r="E30" s="596" t="s">
        <v>82</v>
      </c>
      <c r="F30" s="597"/>
      <c r="G30" s="597"/>
      <c r="H30" s="597"/>
      <c r="I30" s="597"/>
      <c r="J30" s="598"/>
      <c r="K30" s="596" t="s">
        <v>82</v>
      </c>
      <c r="L30" s="597"/>
      <c r="M30" s="597"/>
      <c r="N30" s="597"/>
      <c r="O30" s="597"/>
      <c r="P30" s="598"/>
      <c r="Q30" s="596" t="s">
        <v>82</v>
      </c>
      <c r="R30" s="597"/>
      <c r="S30" s="597"/>
      <c r="T30" s="597"/>
      <c r="U30" s="597"/>
      <c r="V30" s="598"/>
      <c r="W30" s="296" t="s">
        <v>14</v>
      </c>
      <c r="X30" s="291" t="s">
        <v>43</v>
      </c>
    </row>
    <row r="31" spans="1:24">
      <c r="A31" s="150"/>
      <c r="B31" s="67"/>
      <c r="C31" s="68"/>
      <c r="D31" s="590"/>
      <c r="E31" s="535" t="s">
        <v>14</v>
      </c>
      <c r="F31" s="529"/>
      <c r="G31" s="534"/>
      <c r="H31" s="528" t="s">
        <v>7</v>
      </c>
      <c r="I31" s="529"/>
      <c r="J31" s="530"/>
      <c r="K31" s="535" t="s">
        <v>14</v>
      </c>
      <c r="L31" s="529"/>
      <c r="M31" s="534"/>
      <c r="N31" s="528" t="s">
        <v>7</v>
      </c>
      <c r="O31" s="529"/>
      <c r="P31" s="530"/>
      <c r="Q31" s="535" t="s">
        <v>14</v>
      </c>
      <c r="R31" s="529"/>
      <c r="S31" s="534"/>
      <c r="T31" s="528" t="s">
        <v>7</v>
      </c>
      <c r="U31" s="529"/>
      <c r="V31" s="530"/>
    </row>
    <row r="32" spans="1:24" ht="15.6" thickBot="1">
      <c r="A32" s="66"/>
      <c r="B32" s="67"/>
      <c r="C32" s="74"/>
      <c r="D32" s="590"/>
      <c r="E32" s="576">
        <f>SUM(E29,H29)</f>
        <v>411</v>
      </c>
      <c r="F32" s="575"/>
      <c r="G32" s="575"/>
      <c r="H32" s="572">
        <f>SUM(G29,J29)</f>
        <v>30</v>
      </c>
      <c r="I32" s="572"/>
      <c r="J32" s="573"/>
      <c r="K32" s="591">
        <f>SUM(K29,N29)</f>
        <v>585</v>
      </c>
      <c r="L32" s="592"/>
      <c r="M32" s="593"/>
      <c r="N32" s="594">
        <f>SUM(M29,P29)</f>
        <v>50</v>
      </c>
      <c r="O32" s="592"/>
      <c r="P32" s="595"/>
      <c r="Q32" s="576">
        <f>SUM(Q29,T29)</f>
        <v>465</v>
      </c>
      <c r="R32" s="572"/>
      <c r="S32" s="572"/>
      <c r="T32" s="572">
        <f>SUM(S29,V29)</f>
        <v>46</v>
      </c>
      <c r="U32" s="572"/>
      <c r="V32" s="573"/>
    </row>
    <row r="33" spans="1:24" ht="15.6" thickBot="1">
      <c r="A33" s="298"/>
      <c r="B33" s="67"/>
      <c r="C33" s="74"/>
      <c r="D33" s="299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300"/>
      <c r="U33" s="300"/>
      <c r="V33" s="300"/>
    </row>
    <row r="38" spans="1:24">
      <c r="B38" s="563" t="s">
        <v>79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</row>
    <row r="39" spans="1:24"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</row>
    <row r="40" spans="1:24">
      <c r="B40" s="602"/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</row>
    <row r="41" spans="1:24">
      <c r="B41"/>
      <c r="C41" s="75"/>
      <c r="X41" s="77"/>
    </row>
    <row r="42" spans="1:24" ht="15.6" thickBot="1">
      <c r="B42"/>
      <c r="C42" s="75"/>
      <c r="X42" s="77"/>
    </row>
    <row r="43" spans="1:24">
      <c r="B43" s="553" t="s">
        <v>0</v>
      </c>
      <c r="C43" s="519" t="s">
        <v>1</v>
      </c>
      <c r="D43" s="538" t="s">
        <v>2</v>
      </c>
      <c r="E43" s="540" t="s">
        <v>3</v>
      </c>
      <c r="F43" s="541"/>
      <c r="G43" s="541"/>
      <c r="H43" s="541"/>
      <c r="I43" s="541"/>
      <c r="J43" s="542"/>
      <c r="K43" s="543" t="s">
        <v>4</v>
      </c>
      <c r="L43" s="544"/>
      <c r="M43" s="544"/>
      <c r="N43" s="544"/>
      <c r="O43" s="544"/>
      <c r="P43" s="545"/>
      <c r="Q43" s="546" t="s">
        <v>5</v>
      </c>
      <c r="R43" s="547"/>
      <c r="S43" s="547"/>
      <c r="T43" s="547"/>
      <c r="U43" s="547"/>
      <c r="V43" s="548"/>
      <c r="W43" s="555" t="s">
        <v>6</v>
      </c>
      <c r="X43" s="514" t="s">
        <v>7</v>
      </c>
    </row>
    <row r="44" spans="1:24">
      <c r="B44" s="554"/>
      <c r="C44" s="520"/>
      <c r="D44" s="539"/>
      <c r="E44" s="516" t="s">
        <v>8</v>
      </c>
      <c r="F44" s="549"/>
      <c r="G44" s="549"/>
      <c r="H44" s="549" t="s">
        <v>9</v>
      </c>
      <c r="I44" s="549"/>
      <c r="J44" s="523"/>
      <c r="K44" s="524" t="s">
        <v>10</v>
      </c>
      <c r="L44" s="550"/>
      <c r="M44" s="550"/>
      <c r="N44" s="550" t="s">
        <v>11</v>
      </c>
      <c r="O44" s="550"/>
      <c r="P44" s="551"/>
      <c r="Q44" s="526" t="s">
        <v>12</v>
      </c>
      <c r="R44" s="552"/>
      <c r="S44" s="552"/>
      <c r="T44" s="552" t="s">
        <v>13</v>
      </c>
      <c r="U44" s="552"/>
      <c r="V44" s="527"/>
      <c r="W44" s="556"/>
      <c r="X44" s="515"/>
    </row>
    <row r="45" spans="1:24">
      <c r="B45" s="554"/>
      <c r="C45" s="520"/>
      <c r="D45" s="539"/>
      <c r="E45" s="447" t="s">
        <v>14</v>
      </c>
      <c r="F45" s="448" t="s">
        <v>15</v>
      </c>
      <c r="G45" s="385" t="s">
        <v>7</v>
      </c>
      <c r="H45" s="448" t="s">
        <v>14</v>
      </c>
      <c r="I45" s="448" t="s">
        <v>15</v>
      </c>
      <c r="J45" s="391" t="s">
        <v>7</v>
      </c>
      <c r="K45" s="445" t="s">
        <v>14</v>
      </c>
      <c r="L45" s="448" t="s">
        <v>15</v>
      </c>
      <c r="M45" s="386" t="s">
        <v>7</v>
      </c>
      <c r="N45" s="449" t="s">
        <v>14</v>
      </c>
      <c r="O45" s="448" t="s">
        <v>15</v>
      </c>
      <c r="P45" s="392" t="s">
        <v>7</v>
      </c>
      <c r="Q45" s="446" t="s">
        <v>14</v>
      </c>
      <c r="R45" s="448" t="s">
        <v>15</v>
      </c>
      <c r="S45" s="387" t="s">
        <v>7</v>
      </c>
      <c r="T45" s="450" t="s">
        <v>14</v>
      </c>
      <c r="U45" s="448" t="s">
        <v>15</v>
      </c>
      <c r="V45" s="395" t="s">
        <v>7</v>
      </c>
      <c r="W45" s="556"/>
      <c r="X45" s="515"/>
    </row>
    <row r="46" spans="1:24">
      <c r="B46" s="364" t="s">
        <v>75</v>
      </c>
      <c r="C46" s="104" t="s">
        <v>78</v>
      </c>
      <c r="D46" s="13" t="s">
        <v>22</v>
      </c>
      <c r="E46" s="31">
        <v>30</v>
      </c>
      <c r="F46" s="34" t="s">
        <v>28</v>
      </c>
      <c r="G46" s="242">
        <v>2</v>
      </c>
      <c r="H46" s="243">
        <v>30</v>
      </c>
      <c r="I46" s="243" t="s">
        <v>23</v>
      </c>
      <c r="J46" s="244">
        <v>3</v>
      </c>
      <c r="K46" s="390"/>
      <c r="L46" s="243"/>
      <c r="M46" s="239"/>
      <c r="N46" s="238"/>
      <c r="O46" s="243"/>
      <c r="P46" s="393"/>
      <c r="Q46" s="396"/>
      <c r="R46" s="243"/>
      <c r="S46" s="389"/>
      <c r="T46" s="388"/>
      <c r="U46" s="243"/>
      <c r="V46" s="397"/>
      <c r="W46" s="116">
        <f t="shared" ref="W46:W48" si="2">SUM(E46,H46,K46,N46,Q46,T46)</f>
        <v>60</v>
      </c>
      <c r="X46" s="44">
        <f t="shared" ref="X46:X48" si="3">SUM(G46,J46,M46,P46,S46,V46)</f>
        <v>5</v>
      </c>
    </row>
    <row r="47" spans="1:24">
      <c r="B47" s="364" t="s">
        <v>76</v>
      </c>
      <c r="C47" s="280" t="s">
        <v>78</v>
      </c>
      <c r="D47" s="13" t="s">
        <v>24</v>
      </c>
      <c r="E47" s="31"/>
      <c r="F47" s="34"/>
      <c r="G47" s="33"/>
      <c r="H47" s="34"/>
      <c r="I47" s="34"/>
      <c r="J47" s="35"/>
      <c r="K47" s="49">
        <v>30</v>
      </c>
      <c r="L47" s="34" t="s">
        <v>28</v>
      </c>
      <c r="M47" s="37">
        <v>2</v>
      </c>
      <c r="N47" s="32">
        <v>30</v>
      </c>
      <c r="O47" s="34" t="s">
        <v>23</v>
      </c>
      <c r="P47" s="394">
        <v>3</v>
      </c>
      <c r="Q47" s="39"/>
      <c r="R47" s="34"/>
      <c r="S47" s="41"/>
      <c r="T47" s="40"/>
      <c r="U47" s="34"/>
      <c r="V47" s="42"/>
      <c r="W47" s="17">
        <f t="shared" si="2"/>
        <v>60</v>
      </c>
      <c r="X47" s="44">
        <f t="shared" si="3"/>
        <v>5</v>
      </c>
    </row>
    <row r="48" spans="1:24">
      <c r="B48" s="364" t="s">
        <v>47</v>
      </c>
      <c r="C48" s="104" t="s">
        <v>78</v>
      </c>
      <c r="D48" s="13" t="s">
        <v>24</v>
      </c>
      <c r="E48" s="31"/>
      <c r="F48" s="32"/>
      <c r="G48" s="33"/>
      <c r="H48" s="34"/>
      <c r="I48" s="32"/>
      <c r="J48" s="35"/>
      <c r="K48" s="49"/>
      <c r="L48" s="32"/>
      <c r="M48" s="37"/>
      <c r="N48" s="32"/>
      <c r="O48" s="32"/>
      <c r="P48" s="394"/>
      <c r="Q48" s="39">
        <v>30</v>
      </c>
      <c r="R48" s="40" t="s">
        <v>28</v>
      </c>
      <c r="S48" s="41">
        <v>2</v>
      </c>
      <c r="T48" s="40">
        <v>30</v>
      </c>
      <c r="U48" s="40" t="s">
        <v>23</v>
      </c>
      <c r="V48" s="42">
        <v>3</v>
      </c>
      <c r="W48" s="17">
        <f t="shared" si="2"/>
        <v>60</v>
      </c>
      <c r="X48" s="44">
        <f t="shared" si="3"/>
        <v>5</v>
      </c>
    </row>
    <row r="49" spans="2:28" ht="15.6" thickBot="1">
      <c r="B49" s="367" t="s">
        <v>77</v>
      </c>
      <c r="C49" s="249" t="s">
        <v>78</v>
      </c>
      <c r="D49" s="51" t="s">
        <v>22</v>
      </c>
      <c r="E49" s="52"/>
      <c r="F49" s="47"/>
      <c r="G49" s="53"/>
      <c r="H49" s="54">
        <v>30</v>
      </c>
      <c r="I49" s="47" t="s">
        <v>20</v>
      </c>
      <c r="J49" s="55">
        <v>3</v>
      </c>
      <c r="K49" s="144"/>
      <c r="L49" s="47"/>
      <c r="M49" s="46"/>
      <c r="N49" s="47">
        <v>30</v>
      </c>
      <c r="O49" s="47" t="s">
        <v>20</v>
      </c>
      <c r="P49" s="466">
        <v>3</v>
      </c>
      <c r="Q49" s="61"/>
      <c r="R49" s="63"/>
      <c r="S49" s="62"/>
      <c r="T49" s="63">
        <v>30</v>
      </c>
      <c r="U49" s="63" t="s">
        <v>20</v>
      </c>
      <c r="V49" s="64">
        <v>3</v>
      </c>
      <c r="W49" s="65">
        <f>H49+N49+T49</f>
        <v>90</v>
      </c>
      <c r="X49" s="419">
        <f>J49+P49+V49</f>
        <v>9</v>
      </c>
    </row>
    <row r="50" spans="2:28" ht="15.6" thickBot="1">
      <c r="B50" s="467"/>
      <c r="C50" s="468"/>
      <c r="D50" s="469" t="s">
        <v>40</v>
      </c>
      <c r="E50" s="470">
        <f>E46</f>
        <v>30</v>
      </c>
      <c r="F50" s="471"/>
      <c r="G50" s="471">
        <f>G46</f>
        <v>2</v>
      </c>
      <c r="H50" s="471">
        <f>H46+H49</f>
        <v>60</v>
      </c>
      <c r="I50" s="471"/>
      <c r="J50" s="472">
        <f>J46+J49</f>
        <v>6</v>
      </c>
      <c r="K50" s="473">
        <f>K47</f>
        <v>30</v>
      </c>
      <c r="L50" s="471"/>
      <c r="M50" s="471">
        <f>M47</f>
        <v>2</v>
      </c>
      <c r="N50" s="471">
        <f>N47+N49</f>
        <v>60</v>
      </c>
      <c r="O50" s="471"/>
      <c r="P50" s="469">
        <f>P47+P49</f>
        <v>6</v>
      </c>
      <c r="Q50" s="470">
        <f>Q48</f>
        <v>30</v>
      </c>
      <c r="R50" s="471"/>
      <c r="S50" s="471">
        <f>S48</f>
        <v>2</v>
      </c>
      <c r="T50" s="471">
        <f>T48</f>
        <v>30</v>
      </c>
      <c r="U50" s="471"/>
      <c r="V50" s="472">
        <f>V48</f>
        <v>3</v>
      </c>
      <c r="W50" s="474">
        <f>W46+W47+W48+W49</f>
        <v>270</v>
      </c>
      <c r="X50" s="475">
        <f>X46+X47+X48+X49</f>
        <v>24</v>
      </c>
    </row>
    <row r="51" spans="2:28">
      <c r="B51"/>
      <c r="C51" s="75"/>
      <c r="X51" s="77"/>
    </row>
    <row r="52" spans="2:28">
      <c r="B52"/>
      <c r="C52" s="75"/>
      <c r="X52" s="77"/>
    </row>
    <row r="53" spans="2:28" ht="21">
      <c r="B53" s="599" t="s">
        <v>103</v>
      </c>
      <c r="C53" s="600"/>
      <c r="D53" s="600"/>
      <c r="E53" s="600"/>
      <c r="F53" s="600"/>
      <c r="G53" s="600"/>
      <c r="H53" s="600"/>
      <c r="I53" s="600"/>
      <c r="J53" s="600"/>
      <c r="K53" s="600"/>
      <c r="L53" s="600"/>
      <c r="M53" s="600"/>
      <c r="N53" s="600"/>
      <c r="O53" s="600"/>
      <c r="P53" s="600"/>
      <c r="Q53" s="600"/>
      <c r="R53" s="600"/>
      <c r="S53" s="600"/>
      <c r="T53" s="600"/>
      <c r="U53" s="600"/>
      <c r="V53" s="600"/>
      <c r="W53" s="600"/>
      <c r="X53" s="600"/>
    </row>
    <row r="54" spans="2:28">
      <c r="B54"/>
      <c r="C54" s="75"/>
      <c r="X54" s="77"/>
    </row>
    <row r="55" spans="2:28" ht="21">
      <c r="B55" s="536" t="s">
        <v>90</v>
      </c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</row>
  </sheetData>
  <mergeCells count="53">
    <mergeCell ref="B53:X53"/>
    <mergeCell ref="B1:X1"/>
    <mergeCell ref="B2:X2"/>
    <mergeCell ref="B55:AB55"/>
    <mergeCell ref="B38:X40"/>
    <mergeCell ref="B43:B45"/>
    <mergeCell ref="C43:C45"/>
    <mergeCell ref="D43:D45"/>
    <mergeCell ref="E43:J43"/>
    <mergeCell ref="K43:P43"/>
    <mergeCell ref="Q43:V43"/>
    <mergeCell ref="W43:W45"/>
    <mergeCell ref="X43:X45"/>
    <mergeCell ref="E44:G44"/>
    <mergeCell ref="H44:J44"/>
    <mergeCell ref="K44:M44"/>
    <mergeCell ref="N44:P44"/>
    <mergeCell ref="Q44:S44"/>
    <mergeCell ref="T44:V44"/>
    <mergeCell ref="E30:J30"/>
    <mergeCell ref="K30:P30"/>
    <mergeCell ref="Q30:V30"/>
    <mergeCell ref="K31:M31"/>
    <mergeCell ref="N31:P31"/>
    <mergeCell ref="Q31:S31"/>
    <mergeCell ref="T31:V31"/>
    <mergeCell ref="D31:D32"/>
    <mergeCell ref="E31:G31"/>
    <mergeCell ref="H31:J31"/>
    <mergeCell ref="T32:V32"/>
    <mergeCell ref="E32:G32"/>
    <mergeCell ref="H32:J32"/>
    <mergeCell ref="K32:M32"/>
    <mergeCell ref="N32:P32"/>
    <mergeCell ref="Q32:S32"/>
    <mergeCell ref="X3:X5"/>
    <mergeCell ref="E4:G4"/>
    <mergeCell ref="H4:J4"/>
    <mergeCell ref="K4:M4"/>
    <mergeCell ref="N4:P4"/>
    <mergeCell ref="Q4:S4"/>
    <mergeCell ref="T4:V4"/>
    <mergeCell ref="A6:A14"/>
    <mergeCell ref="B3:B5"/>
    <mergeCell ref="C3:C5"/>
    <mergeCell ref="A15:A18"/>
    <mergeCell ref="B28:W28"/>
    <mergeCell ref="W3:W5"/>
    <mergeCell ref="A19:A26"/>
    <mergeCell ref="D3:D5"/>
    <mergeCell ref="E3:J3"/>
    <mergeCell ref="K3:P3"/>
    <mergeCell ref="Q3:V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54"/>
  <sheetViews>
    <sheetView topLeftCell="A7" zoomScale="92" workbookViewId="0">
      <selection activeCell="B12" sqref="B12:V12"/>
    </sheetView>
  </sheetViews>
  <sheetFormatPr defaultColWidth="8.6640625" defaultRowHeight="15"/>
  <cols>
    <col min="1" max="1" width="8.6640625" style="83" customWidth="1"/>
    <col min="2" max="2" width="31.109375" style="83" customWidth="1"/>
    <col min="3" max="3" width="11.6640625" style="83" customWidth="1"/>
    <col min="4" max="4" width="5.44140625" style="83" customWidth="1"/>
    <col min="5" max="5" width="4" style="83" customWidth="1"/>
    <col min="6" max="6" width="5.33203125" style="83" customWidth="1"/>
    <col min="7" max="7" width="5.44140625" style="83" customWidth="1"/>
    <col min="8" max="8" width="4" style="83" customWidth="1"/>
    <col min="9" max="9" width="5.33203125" style="83" customWidth="1"/>
    <col min="10" max="10" width="6.109375" style="84" customWidth="1"/>
    <col min="11" max="11" width="5.33203125" style="84" customWidth="1"/>
  </cols>
  <sheetData>
    <row r="1" spans="1:24" ht="37.950000000000003" customHeight="1">
      <c r="B1" s="609" t="s">
        <v>102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</row>
    <row r="2" spans="1:24" ht="43.2" customHeight="1" thickBot="1">
      <c r="A2"/>
      <c r="B2" s="565" t="s">
        <v>85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</row>
    <row r="3" spans="1:24" ht="14.4">
      <c r="A3"/>
      <c r="B3" s="553" t="s">
        <v>0</v>
      </c>
      <c r="C3" s="519" t="s">
        <v>1</v>
      </c>
      <c r="D3" s="512" t="s">
        <v>2</v>
      </c>
      <c r="E3" s="521" t="s">
        <v>3</v>
      </c>
      <c r="F3" s="521"/>
      <c r="G3" s="521"/>
      <c r="H3" s="521"/>
      <c r="I3" s="521"/>
      <c r="J3" s="521"/>
      <c r="K3" s="522" t="s">
        <v>4</v>
      </c>
      <c r="L3" s="522"/>
      <c r="M3" s="522"/>
      <c r="N3" s="522"/>
      <c r="O3" s="522"/>
      <c r="P3" s="522"/>
      <c r="Q3" s="511" t="s">
        <v>5</v>
      </c>
      <c r="R3" s="511"/>
      <c r="S3" s="511"/>
      <c r="T3" s="511"/>
      <c r="U3" s="511"/>
      <c r="V3" s="511"/>
      <c r="W3" s="512" t="s">
        <v>6</v>
      </c>
      <c r="X3" s="514" t="s">
        <v>7</v>
      </c>
    </row>
    <row r="4" spans="1:24" ht="14.4">
      <c r="A4"/>
      <c r="B4" s="554"/>
      <c r="C4" s="520"/>
      <c r="D4" s="513"/>
      <c r="E4" s="516" t="s">
        <v>8</v>
      </c>
      <c r="F4" s="516"/>
      <c r="G4" s="516"/>
      <c r="H4" s="523" t="s">
        <v>9</v>
      </c>
      <c r="I4" s="523"/>
      <c r="J4" s="523"/>
      <c r="K4" s="524" t="s">
        <v>10</v>
      </c>
      <c r="L4" s="524"/>
      <c r="M4" s="524"/>
      <c r="N4" s="525" t="s">
        <v>11</v>
      </c>
      <c r="O4" s="525"/>
      <c r="P4" s="525"/>
      <c r="Q4" s="526" t="s">
        <v>12</v>
      </c>
      <c r="R4" s="526"/>
      <c r="S4" s="526"/>
      <c r="T4" s="527" t="s">
        <v>13</v>
      </c>
      <c r="U4" s="527"/>
      <c r="V4" s="527"/>
      <c r="W4" s="513"/>
      <c r="X4" s="515"/>
    </row>
    <row r="5" spans="1:24" thickBot="1">
      <c r="A5"/>
      <c r="B5" s="554"/>
      <c r="C5" s="520"/>
      <c r="D5" s="513"/>
      <c r="E5" s="1" t="s">
        <v>14</v>
      </c>
      <c r="F5" s="2" t="s">
        <v>15</v>
      </c>
      <c r="G5" s="3" t="s">
        <v>7</v>
      </c>
      <c r="H5" s="2" t="s">
        <v>14</v>
      </c>
      <c r="I5" s="2" t="s">
        <v>15</v>
      </c>
      <c r="J5" s="4" t="s">
        <v>7</v>
      </c>
      <c r="K5" s="5" t="s">
        <v>14</v>
      </c>
      <c r="L5" s="2" t="s">
        <v>15</v>
      </c>
      <c r="M5" s="6" t="s">
        <v>7</v>
      </c>
      <c r="N5" s="7" t="s">
        <v>14</v>
      </c>
      <c r="O5" s="2" t="s">
        <v>15</v>
      </c>
      <c r="P5" s="8" t="s">
        <v>7</v>
      </c>
      <c r="Q5" s="9" t="s">
        <v>14</v>
      </c>
      <c r="R5" s="2" t="s">
        <v>15</v>
      </c>
      <c r="S5" s="10" t="s">
        <v>7</v>
      </c>
      <c r="T5" s="11" t="s">
        <v>14</v>
      </c>
      <c r="U5" s="2" t="s">
        <v>15</v>
      </c>
      <c r="V5" s="12" t="s">
        <v>7</v>
      </c>
      <c r="W5" s="513"/>
      <c r="X5" s="515"/>
    </row>
    <row r="6" spans="1:24" ht="15" customHeight="1">
      <c r="A6" s="557" t="s">
        <v>61</v>
      </c>
      <c r="B6" s="363" t="s">
        <v>16</v>
      </c>
      <c r="C6" s="101" t="s">
        <v>17</v>
      </c>
      <c r="D6" s="13" t="s">
        <v>18</v>
      </c>
      <c r="E6" s="14">
        <v>30</v>
      </c>
      <c r="F6" s="15" t="s">
        <v>19</v>
      </c>
      <c r="G6" s="105">
        <v>7</v>
      </c>
      <c r="H6" s="106">
        <v>30</v>
      </c>
      <c r="I6" s="106" t="s">
        <v>19</v>
      </c>
      <c r="J6" s="107">
        <v>7</v>
      </c>
      <c r="K6" s="108">
        <v>30</v>
      </c>
      <c r="L6" s="106" t="s">
        <v>19</v>
      </c>
      <c r="M6" s="109">
        <v>7</v>
      </c>
      <c r="N6" s="110">
        <v>30</v>
      </c>
      <c r="O6" s="106" t="s">
        <v>19</v>
      </c>
      <c r="P6" s="111">
        <v>7</v>
      </c>
      <c r="Q6" s="112">
        <v>30</v>
      </c>
      <c r="R6" s="106" t="s">
        <v>19</v>
      </c>
      <c r="S6" s="113">
        <v>7</v>
      </c>
      <c r="T6" s="114">
        <v>30</v>
      </c>
      <c r="U6" s="106" t="s">
        <v>20</v>
      </c>
      <c r="V6" s="115">
        <v>10</v>
      </c>
      <c r="W6" s="116">
        <f t="shared" ref="W6:W27" si="0">SUM(E6,H6,K6,N6,Q6,T6)</f>
        <v>180</v>
      </c>
      <c r="X6" s="44">
        <f t="shared" ref="X6:X27" si="1">SUM(G6,J6,M6,P6,S6,V6)</f>
        <v>45</v>
      </c>
    </row>
    <row r="7" spans="1:24" ht="14.4">
      <c r="A7" s="558"/>
      <c r="B7" s="364" t="s">
        <v>21</v>
      </c>
      <c r="C7" s="102" t="s">
        <v>17</v>
      </c>
      <c r="D7" s="13" t="s">
        <v>22</v>
      </c>
      <c r="E7" s="19"/>
      <c r="F7" s="20"/>
      <c r="G7" s="21"/>
      <c r="H7" s="20"/>
      <c r="I7" s="20"/>
      <c r="J7" s="22"/>
      <c r="K7" s="23"/>
      <c r="L7" s="20"/>
      <c r="M7" s="24"/>
      <c r="N7" s="25"/>
      <c r="O7" s="20"/>
      <c r="P7" s="26"/>
      <c r="Q7" s="27">
        <v>30</v>
      </c>
      <c r="R7" s="20" t="s">
        <v>20</v>
      </c>
      <c r="S7" s="28">
        <v>1</v>
      </c>
      <c r="T7" s="29">
        <v>30</v>
      </c>
      <c r="U7" s="20" t="s">
        <v>20</v>
      </c>
      <c r="V7" s="30">
        <v>1</v>
      </c>
      <c r="W7" s="17">
        <f t="shared" si="0"/>
        <v>60</v>
      </c>
      <c r="X7" s="44">
        <f t="shared" si="1"/>
        <v>2</v>
      </c>
    </row>
    <row r="8" spans="1:24" ht="14.4">
      <c r="A8" s="558"/>
      <c r="B8" s="364" t="s">
        <v>57</v>
      </c>
      <c r="C8" s="103" t="s">
        <v>17</v>
      </c>
      <c r="D8" s="13" t="s">
        <v>22</v>
      </c>
      <c r="E8" s="31"/>
      <c r="F8" s="32"/>
      <c r="G8" s="33"/>
      <c r="H8" s="34"/>
      <c r="I8" s="32"/>
      <c r="J8" s="35"/>
      <c r="K8" s="36">
        <v>30</v>
      </c>
      <c r="L8" s="32" t="s">
        <v>19</v>
      </c>
      <c r="M8" s="37">
        <v>4</v>
      </c>
      <c r="N8" s="32">
        <v>30</v>
      </c>
      <c r="O8" s="32" t="s">
        <v>19</v>
      </c>
      <c r="P8" s="38">
        <v>4</v>
      </c>
      <c r="Q8" s="39">
        <v>30</v>
      </c>
      <c r="R8" s="40" t="s">
        <v>19</v>
      </c>
      <c r="S8" s="41">
        <v>4</v>
      </c>
      <c r="T8" s="40">
        <v>30</v>
      </c>
      <c r="U8" s="40" t="s">
        <v>19</v>
      </c>
      <c r="V8" s="42">
        <v>4</v>
      </c>
      <c r="W8" s="17">
        <f t="shared" si="0"/>
        <v>120</v>
      </c>
      <c r="X8" s="44">
        <f t="shared" si="1"/>
        <v>16</v>
      </c>
    </row>
    <row r="9" spans="1:24" ht="14.4">
      <c r="A9" s="558"/>
      <c r="B9" s="364" t="s">
        <v>58</v>
      </c>
      <c r="C9" s="104" t="s">
        <v>17</v>
      </c>
      <c r="D9" s="13" t="s">
        <v>46</v>
      </c>
      <c r="E9" s="43">
        <v>15</v>
      </c>
      <c r="F9" s="18" t="s">
        <v>20</v>
      </c>
      <c r="G9" s="18">
        <v>1</v>
      </c>
      <c r="H9" s="43">
        <v>15</v>
      </c>
      <c r="I9" s="18" t="s">
        <v>20</v>
      </c>
      <c r="J9" s="18">
        <v>1</v>
      </c>
      <c r="K9" s="43">
        <v>15</v>
      </c>
      <c r="L9" s="18" t="s">
        <v>20</v>
      </c>
      <c r="M9" s="18">
        <v>1</v>
      </c>
      <c r="N9" s="43">
        <v>15</v>
      </c>
      <c r="O9" s="18" t="s">
        <v>20</v>
      </c>
      <c r="P9" s="18">
        <v>1</v>
      </c>
      <c r="Q9" s="43">
        <v>30</v>
      </c>
      <c r="R9" s="18" t="s">
        <v>20</v>
      </c>
      <c r="S9" s="18">
        <v>1</v>
      </c>
      <c r="T9" s="43">
        <v>30</v>
      </c>
      <c r="U9" s="18" t="s">
        <v>20</v>
      </c>
      <c r="V9" s="18">
        <v>1</v>
      </c>
      <c r="W9" s="17">
        <f>+E9+H9+K9+N9+Q9+T9</f>
        <v>120</v>
      </c>
      <c r="X9" s="44">
        <f>+G9+J9+M9+P9+S9+V9</f>
        <v>6</v>
      </c>
    </row>
    <row r="10" spans="1:24" ht="14.4">
      <c r="A10" s="558"/>
      <c r="B10" s="364" t="s">
        <v>100</v>
      </c>
      <c r="C10" s="104" t="s">
        <v>17</v>
      </c>
      <c r="D10" s="13" t="s">
        <v>26</v>
      </c>
      <c r="E10" s="43"/>
      <c r="F10" s="18"/>
      <c r="G10" s="18"/>
      <c r="H10" s="18"/>
      <c r="I10" s="18"/>
      <c r="J10" s="44"/>
      <c r="K10" s="36">
        <v>15</v>
      </c>
      <c r="L10" s="32" t="s">
        <v>20</v>
      </c>
      <c r="M10" s="37"/>
      <c r="N10" s="32"/>
      <c r="O10" s="32"/>
      <c r="P10" s="38"/>
      <c r="Q10" s="39"/>
      <c r="R10" s="32"/>
      <c r="S10" s="41"/>
      <c r="T10" s="40"/>
      <c r="U10" s="32"/>
      <c r="V10" s="42"/>
      <c r="W10" s="17">
        <v>15</v>
      </c>
      <c r="X10" s="44">
        <v>1</v>
      </c>
    </row>
    <row r="11" spans="1:24" ht="14.4">
      <c r="A11" s="558"/>
      <c r="B11" s="364" t="s">
        <v>59</v>
      </c>
      <c r="C11" s="103" t="s">
        <v>17</v>
      </c>
      <c r="D11" s="13" t="s">
        <v>22</v>
      </c>
      <c r="E11" s="31">
        <v>75</v>
      </c>
      <c r="F11" s="32" t="s">
        <v>20</v>
      </c>
      <c r="G11" s="33">
        <v>3</v>
      </c>
      <c r="H11" s="34">
        <v>75</v>
      </c>
      <c r="I11" s="32" t="s">
        <v>20</v>
      </c>
      <c r="J11" s="35">
        <v>3</v>
      </c>
      <c r="K11" s="39">
        <v>75</v>
      </c>
      <c r="L11" s="32" t="s">
        <v>20</v>
      </c>
      <c r="M11" s="41">
        <v>3</v>
      </c>
      <c r="N11" s="40">
        <v>75</v>
      </c>
      <c r="O11" s="32" t="s">
        <v>20</v>
      </c>
      <c r="P11" s="42">
        <v>3</v>
      </c>
      <c r="Q11" s="39">
        <v>75</v>
      </c>
      <c r="R11" s="32" t="s">
        <v>20</v>
      </c>
      <c r="S11" s="41">
        <v>3</v>
      </c>
      <c r="T11" s="40"/>
      <c r="U11" s="32"/>
      <c r="V11" s="42"/>
      <c r="W11" s="17">
        <f t="shared" si="0"/>
        <v>375</v>
      </c>
      <c r="X11" s="44">
        <f t="shared" si="1"/>
        <v>15</v>
      </c>
    </row>
    <row r="12" spans="1:24" ht="14.4">
      <c r="A12" s="558"/>
      <c r="B12" s="364" t="s">
        <v>101</v>
      </c>
      <c r="C12" s="653" t="s">
        <v>17</v>
      </c>
      <c r="D12" s="13" t="s">
        <v>24</v>
      </c>
      <c r="E12" s="31"/>
      <c r="F12" s="32"/>
      <c r="G12" s="33"/>
      <c r="H12" s="34"/>
      <c r="I12" s="32"/>
      <c r="J12" s="35"/>
      <c r="K12" s="39">
        <v>30</v>
      </c>
      <c r="L12" s="32" t="s">
        <v>28</v>
      </c>
      <c r="M12" s="62">
        <v>1</v>
      </c>
      <c r="N12" s="63">
        <v>30</v>
      </c>
      <c r="O12" s="32" t="s">
        <v>28</v>
      </c>
      <c r="P12" s="42">
        <v>1</v>
      </c>
      <c r="Q12" s="39">
        <v>30</v>
      </c>
      <c r="R12" s="32" t="s">
        <v>28</v>
      </c>
      <c r="S12" s="41">
        <v>1</v>
      </c>
      <c r="T12" s="40">
        <v>30</v>
      </c>
      <c r="U12" s="32" t="s">
        <v>23</v>
      </c>
      <c r="V12" s="42">
        <v>2</v>
      </c>
      <c r="W12" s="17">
        <f>K12+N12+Q12+T12</f>
        <v>120</v>
      </c>
      <c r="X12" s="44">
        <f>M12+P12+S12+V12</f>
        <v>5</v>
      </c>
    </row>
    <row r="13" spans="1:24" ht="14.4">
      <c r="A13" s="558"/>
      <c r="B13" s="364" t="s">
        <v>60</v>
      </c>
      <c r="C13" s="102" t="s">
        <v>17</v>
      </c>
      <c r="D13" s="45" t="s">
        <v>24</v>
      </c>
      <c r="E13" s="36"/>
      <c r="F13" s="32"/>
      <c r="G13" s="37"/>
      <c r="H13" s="32"/>
      <c r="I13" s="32"/>
      <c r="J13" s="38"/>
      <c r="K13" s="36">
        <v>30</v>
      </c>
      <c r="L13" s="48" t="s">
        <v>20</v>
      </c>
      <c r="M13" s="46">
        <v>1</v>
      </c>
      <c r="N13" s="47">
        <v>30</v>
      </c>
      <c r="O13" s="49" t="s">
        <v>20</v>
      </c>
      <c r="P13" s="38">
        <v>1</v>
      </c>
      <c r="Q13" s="39">
        <v>30</v>
      </c>
      <c r="R13" s="32" t="s">
        <v>20</v>
      </c>
      <c r="S13" s="41">
        <v>1</v>
      </c>
      <c r="T13" s="40">
        <v>30</v>
      </c>
      <c r="U13" s="32" t="s">
        <v>20</v>
      </c>
      <c r="V13" s="42">
        <v>1</v>
      </c>
      <c r="W13" s="17">
        <f>K13+N13+Q13+T13</f>
        <v>120</v>
      </c>
      <c r="X13" s="44">
        <f>M13+P13+S13+V13</f>
        <v>4</v>
      </c>
    </row>
    <row r="14" spans="1:24" ht="14.4">
      <c r="A14" s="558"/>
      <c r="B14" s="367" t="s">
        <v>66</v>
      </c>
      <c r="C14" s="142" t="s">
        <v>17</v>
      </c>
      <c r="D14" s="90" t="s">
        <v>24</v>
      </c>
      <c r="E14" s="59"/>
      <c r="F14" s="47"/>
      <c r="G14" s="46"/>
      <c r="H14" s="47">
        <v>30</v>
      </c>
      <c r="I14" s="47" t="s">
        <v>20</v>
      </c>
      <c r="J14" s="60">
        <v>1</v>
      </c>
      <c r="K14" s="59"/>
      <c r="L14" s="143"/>
      <c r="M14" s="46"/>
      <c r="N14" s="47"/>
      <c r="O14" s="144"/>
      <c r="P14" s="60"/>
      <c r="Q14" s="61"/>
      <c r="R14" s="47"/>
      <c r="S14" s="62"/>
      <c r="T14" s="63"/>
      <c r="U14" s="47"/>
      <c r="V14" s="64"/>
      <c r="W14" s="65">
        <f>H14</f>
        <v>30</v>
      </c>
      <c r="X14" s="419">
        <f>J14</f>
        <v>1</v>
      </c>
    </row>
    <row r="15" spans="1:24" thickBot="1">
      <c r="A15" s="559"/>
      <c r="B15" s="369" t="s">
        <v>27</v>
      </c>
      <c r="C15" s="118" t="s">
        <v>17</v>
      </c>
      <c r="D15" s="119" t="s">
        <v>22</v>
      </c>
      <c r="E15" s="79"/>
      <c r="F15" s="82"/>
      <c r="G15" s="120"/>
      <c r="H15" s="82"/>
      <c r="I15" s="82"/>
      <c r="J15" s="81"/>
      <c r="K15" s="121">
        <v>30</v>
      </c>
      <c r="L15" s="122" t="s">
        <v>28</v>
      </c>
      <c r="M15" s="123">
        <v>1</v>
      </c>
      <c r="N15" s="80">
        <v>30</v>
      </c>
      <c r="O15" s="124" t="s">
        <v>23</v>
      </c>
      <c r="P15" s="125">
        <v>1</v>
      </c>
      <c r="Q15" s="121"/>
      <c r="R15" s="80"/>
      <c r="S15" s="123"/>
      <c r="T15" s="80"/>
      <c r="U15" s="80"/>
      <c r="V15" s="125"/>
      <c r="W15" s="126">
        <f t="shared" si="0"/>
        <v>60</v>
      </c>
      <c r="X15" s="340">
        <f t="shared" si="1"/>
        <v>2</v>
      </c>
    </row>
    <row r="16" spans="1:24" ht="15.45" customHeight="1">
      <c r="A16" s="567" t="s">
        <v>63</v>
      </c>
      <c r="B16" s="370" t="s">
        <v>25</v>
      </c>
      <c r="C16" s="482" t="s">
        <v>17</v>
      </c>
      <c r="D16" s="483" t="s">
        <v>26</v>
      </c>
      <c r="E16" s="159">
        <v>15</v>
      </c>
      <c r="F16" s="158" t="s">
        <v>20</v>
      </c>
      <c r="G16" s="157">
        <v>1</v>
      </c>
      <c r="H16" s="158">
        <v>15</v>
      </c>
      <c r="I16" s="158" t="s">
        <v>20</v>
      </c>
      <c r="J16" s="160">
        <v>1</v>
      </c>
      <c r="K16" s="159">
        <v>15</v>
      </c>
      <c r="L16" s="158" t="s">
        <v>20</v>
      </c>
      <c r="M16" s="157">
        <v>1</v>
      </c>
      <c r="N16" s="158">
        <v>15</v>
      </c>
      <c r="O16" s="158" t="s">
        <v>20</v>
      </c>
      <c r="P16" s="160">
        <v>1</v>
      </c>
      <c r="Q16" s="163">
        <v>15</v>
      </c>
      <c r="R16" s="158" t="s">
        <v>20</v>
      </c>
      <c r="S16" s="165">
        <v>1</v>
      </c>
      <c r="T16" s="164"/>
      <c r="U16" s="158"/>
      <c r="V16" s="166"/>
      <c r="W16" s="484">
        <f>SUM(G16,J16,M16,P16,S16,V16)</f>
        <v>5</v>
      </c>
      <c r="X16" s="485">
        <f>SUM(G16,J16,M16,P16,S16,V16)</f>
        <v>5</v>
      </c>
    </row>
    <row r="17" spans="1:24" ht="16.95" customHeight="1">
      <c r="A17" s="567"/>
      <c r="B17" s="364" t="s">
        <v>29</v>
      </c>
      <c r="C17" s="102" t="s">
        <v>17</v>
      </c>
      <c r="D17" s="13" t="s">
        <v>22</v>
      </c>
      <c r="E17" s="480"/>
      <c r="F17" s="34"/>
      <c r="G17" s="33"/>
      <c r="H17" s="34">
        <v>30</v>
      </c>
      <c r="I17" s="34" t="s">
        <v>28</v>
      </c>
      <c r="J17" s="481">
        <v>1</v>
      </c>
      <c r="K17" s="34">
        <v>30</v>
      </c>
      <c r="L17" s="34" t="s">
        <v>28</v>
      </c>
      <c r="M17" s="33">
        <v>1</v>
      </c>
      <c r="N17" s="32">
        <v>30</v>
      </c>
      <c r="O17" s="49" t="s">
        <v>23</v>
      </c>
      <c r="P17" s="50">
        <v>2</v>
      </c>
      <c r="Q17" s="39"/>
      <c r="R17" s="40"/>
      <c r="S17" s="41"/>
      <c r="T17" s="40"/>
      <c r="U17" s="40"/>
      <c r="V17" s="42"/>
      <c r="W17" s="17">
        <f t="shared" si="0"/>
        <v>90</v>
      </c>
      <c r="X17" s="44">
        <f>SUM(G17,J17,M17,P17,S17,V17)</f>
        <v>4</v>
      </c>
    </row>
    <row r="18" spans="1:24" ht="21.45" customHeight="1">
      <c r="A18" s="567"/>
      <c r="B18" s="364" t="s">
        <v>30</v>
      </c>
      <c r="C18" s="103" t="s">
        <v>17</v>
      </c>
      <c r="D18" s="13" t="s">
        <v>22</v>
      </c>
      <c r="E18" s="31"/>
      <c r="F18" s="34"/>
      <c r="G18" s="33"/>
      <c r="H18" s="34"/>
      <c r="I18" s="34"/>
      <c r="J18" s="35"/>
      <c r="K18" s="36"/>
      <c r="L18" s="48"/>
      <c r="M18" s="37"/>
      <c r="N18" s="32"/>
      <c r="O18" s="32"/>
      <c r="P18" s="50"/>
      <c r="Q18" s="39">
        <v>30</v>
      </c>
      <c r="R18" s="32" t="s">
        <v>23</v>
      </c>
      <c r="S18" s="41">
        <v>2</v>
      </c>
      <c r="T18" s="40"/>
      <c r="U18" s="32"/>
      <c r="V18" s="42"/>
      <c r="W18" s="17">
        <v>30</v>
      </c>
      <c r="X18" s="44">
        <f>SUM(G18,J18,M18,P18,S18,V18)</f>
        <v>2</v>
      </c>
    </row>
    <row r="19" spans="1:24" ht="24" customHeight="1" thickBot="1">
      <c r="A19" s="568"/>
      <c r="B19" s="367" t="s">
        <v>31</v>
      </c>
      <c r="C19" s="151" t="s">
        <v>17</v>
      </c>
      <c r="D19" s="51" t="s">
        <v>24</v>
      </c>
      <c r="E19" s="52">
        <v>30</v>
      </c>
      <c r="F19" s="47" t="s">
        <v>28</v>
      </c>
      <c r="G19" s="53">
        <v>1</v>
      </c>
      <c r="H19" s="54">
        <v>30</v>
      </c>
      <c r="I19" s="47" t="s">
        <v>23</v>
      </c>
      <c r="J19" s="55">
        <v>2</v>
      </c>
      <c r="K19" s="59"/>
      <c r="L19" s="47"/>
      <c r="M19" s="46"/>
      <c r="N19" s="47"/>
      <c r="O19" s="47"/>
      <c r="P19" s="60"/>
      <c r="Q19" s="61"/>
      <c r="R19" s="63"/>
      <c r="S19" s="62"/>
      <c r="T19" s="63"/>
      <c r="U19" s="63"/>
      <c r="V19" s="64"/>
      <c r="W19" s="65">
        <f t="shared" si="0"/>
        <v>60</v>
      </c>
      <c r="X19" s="419">
        <f t="shared" si="1"/>
        <v>3</v>
      </c>
    </row>
    <row r="20" spans="1:24" ht="24" customHeight="1">
      <c r="A20" s="432"/>
      <c r="B20" s="368" t="s">
        <v>73</v>
      </c>
      <c r="C20" s="443" t="s">
        <v>17</v>
      </c>
      <c r="D20" s="444" t="s">
        <v>22</v>
      </c>
      <c r="E20" s="442">
        <v>30</v>
      </c>
      <c r="F20" s="16" t="s">
        <v>20</v>
      </c>
      <c r="G20" s="78">
        <v>1</v>
      </c>
      <c r="H20" s="15">
        <v>30</v>
      </c>
      <c r="I20" s="16" t="s">
        <v>23</v>
      </c>
      <c r="J20" s="428">
        <v>2</v>
      </c>
      <c r="K20" s="429"/>
      <c r="L20" s="16"/>
      <c r="M20" s="430"/>
      <c r="N20" s="16"/>
      <c r="O20" s="16"/>
      <c r="P20" s="409"/>
      <c r="Q20" s="134"/>
      <c r="R20" s="135"/>
      <c r="S20" s="136"/>
      <c r="T20" s="135"/>
      <c r="U20" s="135"/>
      <c r="V20" s="137"/>
      <c r="W20" s="434">
        <f t="shared" si="0"/>
        <v>60</v>
      </c>
      <c r="X20" s="435">
        <f>SUM(G20,J20,M20,P20,S20,V20)</f>
        <v>3</v>
      </c>
    </row>
    <row r="21" spans="1:24" ht="14.4">
      <c r="A21" s="604" t="s">
        <v>72</v>
      </c>
      <c r="B21" s="364" t="s">
        <v>32</v>
      </c>
      <c r="C21" s="104" t="s">
        <v>17</v>
      </c>
      <c r="D21" s="440" t="s">
        <v>22</v>
      </c>
      <c r="E21" s="437"/>
      <c r="F21" s="34"/>
      <c r="G21" s="33"/>
      <c r="H21" s="34"/>
      <c r="I21" s="34"/>
      <c r="J21" s="35"/>
      <c r="K21" s="36"/>
      <c r="L21" s="32"/>
      <c r="M21" s="37"/>
      <c r="N21" s="32"/>
      <c r="O21" s="32"/>
      <c r="P21" s="38"/>
      <c r="Q21" s="39">
        <v>15</v>
      </c>
      <c r="R21" s="40" t="s">
        <v>20</v>
      </c>
      <c r="S21" s="41">
        <v>1</v>
      </c>
      <c r="T21" s="40"/>
      <c r="U21" s="40"/>
      <c r="V21" s="42"/>
      <c r="W21" s="117">
        <f t="shared" si="0"/>
        <v>15</v>
      </c>
      <c r="X21" s="341">
        <f t="shared" si="1"/>
        <v>1</v>
      </c>
    </row>
    <row r="22" spans="1:24">
      <c r="A22" s="605"/>
      <c r="B22" s="364" t="s">
        <v>62</v>
      </c>
      <c r="C22" s="104" t="s">
        <v>17</v>
      </c>
      <c r="D22" s="440" t="s">
        <v>22</v>
      </c>
      <c r="E22" s="436">
        <v>15</v>
      </c>
      <c r="F22" s="273" t="s">
        <v>23</v>
      </c>
      <c r="G22" s="273">
        <v>1</v>
      </c>
      <c r="H22" s="34"/>
      <c r="I22" s="32"/>
      <c r="J22" s="35"/>
      <c r="K22" s="36"/>
      <c r="L22" s="32"/>
      <c r="M22" s="37"/>
      <c r="N22" s="32"/>
      <c r="O22" s="32"/>
      <c r="P22" s="38"/>
      <c r="Q22" s="39"/>
      <c r="R22" s="40"/>
      <c r="S22" s="41"/>
      <c r="T22" s="40"/>
      <c r="U22" s="40"/>
      <c r="V22" s="42"/>
      <c r="W22" s="17">
        <f>E22</f>
        <v>15</v>
      </c>
      <c r="X22" s="44">
        <f>G22</f>
        <v>1</v>
      </c>
    </row>
    <row r="23" spans="1:24" ht="14.4">
      <c r="A23" s="605"/>
      <c r="B23" s="364" t="s">
        <v>33</v>
      </c>
      <c r="C23" s="103" t="s">
        <v>17</v>
      </c>
      <c r="D23" s="440" t="s">
        <v>22</v>
      </c>
      <c r="E23" s="437">
        <v>2</v>
      </c>
      <c r="F23" s="32" t="s">
        <v>20</v>
      </c>
      <c r="G23" s="33">
        <v>0</v>
      </c>
      <c r="H23" s="34"/>
      <c r="I23" s="34"/>
      <c r="J23" s="35"/>
      <c r="K23" s="36"/>
      <c r="L23" s="32"/>
      <c r="M23" s="37"/>
      <c r="N23" s="32"/>
      <c r="O23" s="32"/>
      <c r="P23" s="38"/>
      <c r="Q23" s="39"/>
      <c r="R23" s="40"/>
      <c r="S23" s="41"/>
      <c r="T23" s="40"/>
      <c r="U23" s="40"/>
      <c r="V23" s="42"/>
      <c r="W23" s="17">
        <f>E23</f>
        <v>2</v>
      </c>
      <c r="X23" s="44">
        <f>G23</f>
        <v>0</v>
      </c>
    </row>
    <row r="24" spans="1:24" ht="14.4">
      <c r="A24" s="605"/>
      <c r="B24" s="364" t="s">
        <v>34</v>
      </c>
      <c r="C24" s="103" t="s">
        <v>17</v>
      </c>
      <c r="D24" s="440" t="s">
        <v>22</v>
      </c>
      <c r="E24" s="437">
        <v>4</v>
      </c>
      <c r="F24" s="32" t="s">
        <v>20</v>
      </c>
      <c r="G24" s="33">
        <v>0</v>
      </c>
      <c r="H24" s="34"/>
      <c r="I24" s="34"/>
      <c r="J24" s="35"/>
      <c r="K24" s="36"/>
      <c r="L24" s="32"/>
      <c r="M24" s="37"/>
      <c r="N24" s="32"/>
      <c r="O24" s="32"/>
      <c r="P24" s="38"/>
      <c r="Q24" s="39"/>
      <c r="R24" s="40"/>
      <c r="S24" s="41"/>
      <c r="T24" s="40"/>
      <c r="U24" s="40"/>
      <c r="V24" s="42"/>
      <c r="W24" s="17">
        <f>SUM(E24,H24,K24,N24,Q24,T24)</f>
        <v>4</v>
      </c>
      <c r="X24" s="44">
        <f t="shared" si="1"/>
        <v>0</v>
      </c>
    </row>
    <row r="25" spans="1:24" ht="14.4">
      <c r="A25" s="605"/>
      <c r="B25" s="371" t="s">
        <v>35</v>
      </c>
      <c r="C25" s="102" t="s">
        <v>17</v>
      </c>
      <c r="D25" s="440" t="s">
        <v>24</v>
      </c>
      <c r="E25" s="437">
        <v>30</v>
      </c>
      <c r="F25" s="32" t="s">
        <v>28</v>
      </c>
      <c r="G25" s="33">
        <v>2</v>
      </c>
      <c r="H25" s="34">
        <v>30</v>
      </c>
      <c r="I25" s="32" t="s">
        <v>28</v>
      </c>
      <c r="J25" s="35">
        <v>2</v>
      </c>
      <c r="K25" s="36">
        <v>30</v>
      </c>
      <c r="L25" s="32" t="s">
        <v>28</v>
      </c>
      <c r="M25" s="37">
        <v>2</v>
      </c>
      <c r="N25" s="32">
        <v>30</v>
      </c>
      <c r="O25" s="32" t="s">
        <v>23</v>
      </c>
      <c r="P25" s="38">
        <v>3</v>
      </c>
      <c r="Q25" s="39"/>
      <c r="R25" s="40"/>
      <c r="S25" s="41"/>
      <c r="T25" s="40"/>
      <c r="U25" s="40"/>
      <c r="V25" s="42"/>
      <c r="W25" s="17">
        <f t="shared" si="0"/>
        <v>120</v>
      </c>
      <c r="X25" s="342">
        <f t="shared" si="1"/>
        <v>9</v>
      </c>
    </row>
    <row r="26" spans="1:24" ht="14.4">
      <c r="A26" s="605"/>
      <c r="B26" s="371" t="s">
        <v>36</v>
      </c>
      <c r="C26" s="102" t="s">
        <v>17</v>
      </c>
      <c r="D26" s="440" t="s">
        <v>24</v>
      </c>
      <c r="E26" s="438">
        <v>30</v>
      </c>
      <c r="F26" s="99" t="s">
        <v>20</v>
      </c>
      <c r="G26" s="99">
        <v>0</v>
      </c>
      <c r="H26" s="32">
        <v>30</v>
      </c>
      <c r="I26" s="32" t="s">
        <v>20</v>
      </c>
      <c r="J26" s="38">
        <v>0</v>
      </c>
      <c r="K26" s="43"/>
      <c r="L26" s="18"/>
      <c r="M26" s="18"/>
      <c r="N26" s="18"/>
      <c r="O26" s="18"/>
      <c r="P26" s="44"/>
      <c r="Q26" s="39"/>
      <c r="R26" s="40"/>
      <c r="S26" s="41"/>
      <c r="T26" s="40"/>
      <c r="U26" s="40"/>
      <c r="V26" s="42"/>
      <c r="W26" s="17">
        <f t="shared" si="0"/>
        <v>60</v>
      </c>
      <c r="X26" s="342">
        <f t="shared" si="1"/>
        <v>0</v>
      </c>
    </row>
    <row r="27" spans="1:24" thickBot="1">
      <c r="A27" s="606"/>
      <c r="B27" s="369" t="s">
        <v>37</v>
      </c>
      <c r="C27" s="343" t="s">
        <v>17</v>
      </c>
      <c r="D27" s="441" t="s">
        <v>22</v>
      </c>
      <c r="E27" s="439"/>
      <c r="F27" s="82"/>
      <c r="G27" s="120"/>
      <c r="H27" s="82"/>
      <c r="I27" s="82"/>
      <c r="J27" s="81"/>
      <c r="K27" s="121"/>
      <c r="L27" s="80"/>
      <c r="M27" s="123"/>
      <c r="N27" s="80"/>
      <c r="O27" s="80"/>
      <c r="P27" s="125"/>
      <c r="Q27" s="138">
        <v>15</v>
      </c>
      <c r="R27" s="80" t="s">
        <v>23</v>
      </c>
      <c r="S27" s="140">
        <v>1</v>
      </c>
      <c r="T27" s="139"/>
      <c r="U27" s="139"/>
      <c r="V27" s="141"/>
      <c r="W27" s="126">
        <f t="shared" si="0"/>
        <v>15</v>
      </c>
      <c r="X27" s="340">
        <f t="shared" si="1"/>
        <v>1</v>
      </c>
    </row>
    <row r="28" spans="1:24" thickBot="1">
      <c r="A28" s="100"/>
      <c r="B28" s="298"/>
      <c r="C28" s="420"/>
      <c r="D28" s="298"/>
      <c r="E28" s="421"/>
      <c r="F28" s="421"/>
      <c r="G28" s="431"/>
      <c r="H28" s="331"/>
      <c r="I28" s="331"/>
      <c r="J28" s="427"/>
      <c r="K28" s="331"/>
      <c r="L28" s="331"/>
      <c r="M28" s="331"/>
      <c r="N28" s="331"/>
      <c r="O28" s="331"/>
      <c r="P28" s="427"/>
      <c r="Q28" s="331"/>
      <c r="R28" s="331"/>
      <c r="S28" s="331"/>
      <c r="T28" s="331"/>
      <c r="U28" s="331"/>
      <c r="V28" s="427"/>
      <c r="W28" s="433" t="s">
        <v>84</v>
      </c>
      <c r="X28" s="462">
        <f>SUM(X6:X27)</f>
        <v>126</v>
      </c>
    </row>
    <row r="29" spans="1:24" thickBot="1">
      <c r="A29"/>
      <c r="B29" s="574" t="s">
        <v>39</v>
      </c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461">
        <v>54</v>
      </c>
    </row>
    <row r="30" spans="1:24" thickBot="1">
      <c r="A30"/>
      <c r="B30" s="67"/>
      <c r="C30" s="68"/>
      <c r="D30" s="302"/>
      <c r="E30" s="398">
        <f>SUM(E6:E27)</f>
        <v>276</v>
      </c>
      <c r="F30" s="94"/>
      <c r="G30" s="94">
        <f t="shared" ref="G30:V30" si="2">SUM(G6:G27)</f>
        <v>17</v>
      </c>
      <c r="H30" s="94">
        <f t="shared" si="2"/>
        <v>315</v>
      </c>
      <c r="I30" s="94"/>
      <c r="J30" s="399">
        <f t="shared" si="2"/>
        <v>20</v>
      </c>
      <c r="K30" s="274">
        <f t="shared" si="2"/>
        <v>330</v>
      </c>
      <c r="L30" s="69"/>
      <c r="M30" s="69">
        <f t="shared" si="2"/>
        <v>22</v>
      </c>
      <c r="N30" s="69">
        <f t="shared" si="2"/>
        <v>315</v>
      </c>
      <c r="O30" s="69"/>
      <c r="P30" s="283">
        <f t="shared" si="2"/>
        <v>24</v>
      </c>
      <c r="Q30" s="400">
        <f t="shared" si="2"/>
        <v>330</v>
      </c>
      <c r="R30" s="69"/>
      <c r="S30" s="69">
        <f t="shared" si="2"/>
        <v>23</v>
      </c>
      <c r="T30" s="69">
        <f t="shared" si="2"/>
        <v>180</v>
      </c>
      <c r="U30" s="69"/>
      <c r="V30" s="401">
        <f t="shared" si="2"/>
        <v>19</v>
      </c>
      <c r="W30" s="402">
        <f>E30+H30+K30+N30+Q30+T30</f>
        <v>1746</v>
      </c>
      <c r="X30" s="289">
        <f>X28+X29</f>
        <v>180</v>
      </c>
    </row>
    <row r="31" spans="1:24" ht="24.6" thickBot="1">
      <c r="A31"/>
      <c r="B31" s="67"/>
      <c r="C31" s="68"/>
      <c r="D31" s="302"/>
      <c r="E31" s="531" t="s">
        <v>82</v>
      </c>
      <c r="F31" s="532"/>
      <c r="G31" s="532"/>
      <c r="H31" s="532"/>
      <c r="I31" s="532"/>
      <c r="J31" s="533"/>
      <c r="K31" s="532" t="s">
        <v>82</v>
      </c>
      <c r="L31" s="532"/>
      <c r="M31" s="532"/>
      <c r="N31" s="532"/>
      <c r="O31" s="532"/>
      <c r="P31" s="532"/>
      <c r="Q31" s="531" t="s">
        <v>82</v>
      </c>
      <c r="R31" s="532"/>
      <c r="S31" s="532"/>
      <c r="T31" s="532"/>
      <c r="U31" s="532"/>
      <c r="V31" s="533"/>
      <c r="W31" s="290" t="s">
        <v>42</v>
      </c>
      <c r="X31" s="291" t="s">
        <v>43</v>
      </c>
    </row>
    <row r="32" spans="1:24" ht="14.4">
      <c r="A32"/>
      <c r="B32" s="67"/>
      <c r="C32" s="68"/>
      <c r="D32" s="590"/>
      <c r="E32" s="535" t="s">
        <v>14</v>
      </c>
      <c r="F32" s="529"/>
      <c r="G32" s="534"/>
      <c r="H32" s="528" t="s">
        <v>7</v>
      </c>
      <c r="I32" s="529"/>
      <c r="J32" s="530"/>
      <c r="K32" s="529" t="s">
        <v>14</v>
      </c>
      <c r="L32" s="529"/>
      <c r="M32" s="534"/>
      <c r="N32" s="528" t="s">
        <v>7</v>
      </c>
      <c r="O32" s="529"/>
      <c r="P32" s="529"/>
      <c r="Q32" s="535" t="s">
        <v>14</v>
      </c>
      <c r="R32" s="529"/>
      <c r="S32" s="534"/>
      <c r="T32" s="528" t="s">
        <v>7</v>
      </c>
      <c r="U32" s="529"/>
      <c r="V32" s="530"/>
    </row>
    <row r="33" spans="1:24" thickBot="1">
      <c r="A33"/>
      <c r="B33" s="67"/>
      <c r="C33" s="67"/>
      <c r="D33" s="590"/>
      <c r="E33" s="576">
        <f>SUM(E30,H30)</f>
        <v>591</v>
      </c>
      <c r="F33" s="575"/>
      <c r="G33" s="575"/>
      <c r="H33" s="572">
        <f>SUM(G30,J30)</f>
        <v>37</v>
      </c>
      <c r="I33" s="572"/>
      <c r="J33" s="573"/>
      <c r="K33" s="575">
        <f>SUM(K30,N30)</f>
        <v>645</v>
      </c>
      <c r="L33" s="572"/>
      <c r="M33" s="572"/>
      <c r="N33" s="572">
        <f>SUM(M30,P30)</f>
        <v>46</v>
      </c>
      <c r="O33" s="572"/>
      <c r="P33" s="603"/>
      <c r="Q33" s="576">
        <f>SUM(Q30,T30)</f>
        <v>510</v>
      </c>
      <c r="R33" s="572"/>
      <c r="S33" s="572"/>
      <c r="T33" s="572">
        <f>SUM(S30,V30)</f>
        <v>42</v>
      </c>
      <c r="U33" s="572"/>
      <c r="V33" s="573"/>
    </row>
    <row r="34" spans="1:24">
      <c r="A34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7" spans="1:24">
      <c r="B37" s="563" t="s">
        <v>79</v>
      </c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</row>
    <row r="38" spans="1:24"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</row>
    <row r="39" spans="1:24"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4"/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  <c r="X39" s="564"/>
    </row>
    <row r="40" spans="1:24">
      <c r="B40"/>
      <c r="C40" s="75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</row>
    <row r="41" spans="1:24" ht="15.6" thickBot="1">
      <c r="B41"/>
      <c r="C41" s="7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2" spans="1:24">
      <c r="B42" s="553" t="s">
        <v>0</v>
      </c>
      <c r="C42" s="519" t="s">
        <v>1</v>
      </c>
      <c r="D42" s="538" t="s">
        <v>2</v>
      </c>
      <c r="E42" s="540" t="s">
        <v>3</v>
      </c>
      <c r="F42" s="541"/>
      <c r="G42" s="541"/>
      <c r="H42" s="541"/>
      <c r="I42" s="541"/>
      <c r="J42" s="542"/>
      <c r="K42" s="543" t="s">
        <v>4</v>
      </c>
      <c r="L42" s="544"/>
      <c r="M42" s="544"/>
      <c r="N42" s="544"/>
      <c r="O42" s="544"/>
      <c r="P42" s="545"/>
      <c r="Q42" s="546" t="s">
        <v>5</v>
      </c>
      <c r="R42" s="547"/>
      <c r="S42" s="547"/>
      <c r="T42" s="547"/>
      <c r="U42" s="547"/>
      <c r="V42" s="548"/>
      <c r="W42" s="555" t="s">
        <v>6</v>
      </c>
      <c r="X42" s="514" t="s">
        <v>7</v>
      </c>
    </row>
    <row r="43" spans="1:24">
      <c r="B43" s="554"/>
      <c r="C43" s="520"/>
      <c r="D43" s="539"/>
      <c r="E43" s="516" t="s">
        <v>8</v>
      </c>
      <c r="F43" s="549"/>
      <c r="G43" s="549"/>
      <c r="H43" s="549" t="s">
        <v>9</v>
      </c>
      <c r="I43" s="549"/>
      <c r="J43" s="523"/>
      <c r="K43" s="524" t="s">
        <v>10</v>
      </c>
      <c r="L43" s="550"/>
      <c r="M43" s="550"/>
      <c r="N43" s="550" t="s">
        <v>11</v>
      </c>
      <c r="O43" s="550"/>
      <c r="P43" s="551"/>
      <c r="Q43" s="526" t="s">
        <v>12</v>
      </c>
      <c r="R43" s="552"/>
      <c r="S43" s="552"/>
      <c r="T43" s="552" t="s">
        <v>13</v>
      </c>
      <c r="U43" s="552"/>
      <c r="V43" s="527"/>
      <c r="W43" s="556"/>
      <c r="X43" s="515"/>
    </row>
    <row r="44" spans="1:24">
      <c r="B44" s="554"/>
      <c r="C44" s="520"/>
      <c r="D44" s="539"/>
      <c r="E44" s="447" t="s">
        <v>14</v>
      </c>
      <c r="F44" s="448" t="s">
        <v>15</v>
      </c>
      <c r="G44" s="385" t="s">
        <v>7</v>
      </c>
      <c r="H44" s="448" t="s">
        <v>14</v>
      </c>
      <c r="I44" s="448" t="s">
        <v>15</v>
      </c>
      <c r="J44" s="391" t="s">
        <v>7</v>
      </c>
      <c r="K44" s="445" t="s">
        <v>14</v>
      </c>
      <c r="L44" s="448" t="s">
        <v>15</v>
      </c>
      <c r="M44" s="386" t="s">
        <v>7</v>
      </c>
      <c r="N44" s="449" t="s">
        <v>14</v>
      </c>
      <c r="O44" s="448" t="s">
        <v>15</v>
      </c>
      <c r="P44" s="392" t="s">
        <v>7</v>
      </c>
      <c r="Q44" s="446" t="s">
        <v>14</v>
      </c>
      <c r="R44" s="448" t="s">
        <v>15</v>
      </c>
      <c r="S44" s="387" t="s">
        <v>7</v>
      </c>
      <c r="T44" s="450" t="s">
        <v>14</v>
      </c>
      <c r="U44" s="448" t="s">
        <v>15</v>
      </c>
      <c r="V44" s="395" t="s">
        <v>7</v>
      </c>
      <c r="W44" s="556"/>
      <c r="X44" s="515"/>
    </row>
    <row r="45" spans="1:24">
      <c r="B45" s="364" t="s">
        <v>75</v>
      </c>
      <c r="C45" s="104" t="s">
        <v>78</v>
      </c>
      <c r="D45" s="13" t="s">
        <v>22</v>
      </c>
      <c r="E45" s="31">
        <v>30</v>
      </c>
      <c r="F45" s="34" t="s">
        <v>28</v>
      </c>
      <c r="G45" s="242">
        <v>2</v>
      </c>
      <c r="H45" s="243">
        <v>30</v>
      </c>
      <c r="I45" s="243" t="s">
        <v>23</v>
      </c>
      <c r="J45" s="244">
        <v>3</v>
      </c>
      <c r="K45" s="390"/>
      <c r="L45" s="243"/>
      <c r="M45" s="239"/>
      <c r="N45" s="238"/>
      <c r="O45" s="243"/>
      <c r="P45" s="393"/>
      <c r="Q45" s="396"/>
      <c r="R45" s="243"/>
      <c r="S45" s="389"/>
      <c r="T45" s="388"/>
      <c r="U45" s="243"/>
      <c r="V45" s="397"/>
      <c r="W45" s="116">
        <f t="shared" ref="W45:W47" si="3">SUM(E45,H45,K45,N45,Q45,T45)</f>
        <v>60</v>
      </c>
      <c r="X45" s="44">
        <f t="shared" ref="X45:X47" si="4">SUM(G45,J45,M45,P45,S45,V45)</f>
        <v>5</v>
      </c>
    </row>
    <row r="46" spans="1:24">
      <c r="B46" s="364" t="s">
        <v>76</v>
      </c>
      <c r="C46" s="280" t="s">
        <v>78</v>
      </c>
      <c r="D46" s="13" t="s">
        <v>24</v>
      </c>
      <c r="E46" s="31"/>
      <c r="F46" s="34"/>
      <c r="G46" s="33"/>
      <c r="H46" s="34"/>
      <c r="I46" s="34"/>
      <c r="J46" s="35"/>
      <c r="K46" s="49">
        <v>30</v>
      </c>
      <c r="L46" s="34" t="s">
        <v>28</v>
      </c>
      <c r="M46" s="37">
        <v>2</v>
      </c>
      <c r="N46" s="32">
        <v>30</v>
      </c>
      <c r="O46" s="34" t="s">
        <v>23</v>
      </c>
      <c r="P46" s="394">
        <v>3</v>
      </c>
      <c r="Q46" s="39"/>
      <c r="R46" s="34"/>
      <c r="S46" s="41"/>
      <c r="T46" s="40"/>
      <c r="U46" s="34"/>
      <c r="V46" s="42"/>
      <c r="W46" s="17">
        <f t="shared" si="3"/>
        <v>60</v>
      </c>
      <c r="X46" s="44">
        <f t="shared" si="4"/>
        <v>5</v>
      </c>
    </row>
    <row r="47" spans="1:24">
      <c r="B47" s="364" t="s">
        <v>47</v>
      </c>
      <c r="C47" s="104" t="s">
        <v>78</v>
      </c>
      <c r="D47" s="13" t="s">
        <v>24</v>
      </c>
      <c r="E47" s="31"/>
      <c r="F47" s="32"/>
      <c r="G47" s="33"/>
      <c r="H47" s="34"/>
      <c r="I47" s="32"/>
      <c r="J47" s="35"/>
      <c r="K47" s="49"/>
      <c r="L47" s="32"/>
      <c r="M47" s="37"/>
      <c r="N47" s="32"/>
      <c r="O47" s="32"/>
      <c r="P47" s="394"/>
      <c r="Q47" s="39">
        <v>30</v>
      </c>
      <c r="R47" s="40" t="s">
        <v>28</v>
      </c>
      <c r="S47" s="41">
        <v>2</v>
      </c>
      <c r="T47" s="40">
        <v>30</v>
      </c>
      <c r="U47" s="40" t="s">
        <v>23</v>
      </c>
      <c r="V47" s="42">
        <v>3</v>
      </c>
      <c r="W47" s="17">
        <f t="shared" si="3"/>
        <v>60</v>
      </c>
      <c r="X47" s="44">
        <f t="shared" si="4"/>
        <v>5</v>
      </c>
    </row>
    <row r="48" spans="1:24" ht="15.6" thickBot="1">
      <c r="B48" s="367" t="s">
        <v>77</v>
      </c>
      <c r="C48" s="249" t="s">
        <v>78</v>
      </c>
      <c r="D48" s="51" t="s">
        <v>22</v>
      </c>
      <c r="E48" s="52"/>
      <c r="F48" s="47"/>
      <c r="G48" s="53"/>
      <c r="H48" s="54">
        <v>30</v>
      </c>
      <c r="I48" s="47" t="s">
        <v>20</v>
      </c>
      <c r="J48" s="55">
        <v>3</v>
      </c>
      <c r="K48" s="144"/>
      <c r="L48" s="47"/>
      <c r="M48" s="46"/>
      <c r="N48" s="47">
        <v>30</v>
      </c>
      <c r="O48" s="47" t="s">
        <v>20</v>
      </c>
      <c r="P48" s="466">
        <v>3</v>
      </c>
      <c r="Q48" s="61"/>
      <c r="R48" s="63"/>
      <c r="S48" s="62"/>
      <c r="T48" s="63">
        <v>30</v>
      </c>
      <c r="U48" s="63" t="s">
        <v>20</v>
      </c>
      <c r="V48" s="64">
        <v>3</v>
      </c>
      <c r="W48" s="65">
        <f>H48+N48+T48</f>
        <v>90</v>
      </c>
      <c r="X48" s="419">
        <f>J48+P48+V48</f>
        <v>9</v>
      </c>
    </row>
    <row r="49" spans="2:24" ht="15.6" thickBot="1">
      <c r="B49" s="467"/>
      <c r="C49" s="468"/>
      <c r="D49" s="469" t="s">
        <v>40</v>
      </c>
      <c r="E49" s="470">
        <f>E45</f>
        <v>30</v>
      </c>
      <c r="F49" s="471"/>
      <c r="G49" s="471">
        <f>G45</f>
        <v>2</v>
      </c>
      <c r="H49" s="471">
        <f>H45+H48</f>
        <v>60</v>
      </c>
      <c r="I49" s="471"/>
      <c r="J49" s="472">
        <f>J45+J48</f>
        <v>6</v>
      </c>
      <c r="K49" s="473">
        <f>K46</f>
        <v>30</v>
      </c>
      <c r="L49" s="471"/>
      <c r="M49" s="471">
        <f>M46</f>
        <v>2</v>
      </c>
      <c r="N49" s="471">
        <f>N46+N48</f>
        <v>60</v>
      </c>
      <c r="O49" s="471"/>
      <c r="P49" s="469">
        <f>P46+P48</f>
        <v>6</v>
      </c>
      <c r="Q49" s="470">
        <f>Q47</f>
        <v>30</v>
      </c>
      <c r="R49" s="471"/>
      <c r="S49" s="471">
        <f>S47</f>
        <v>2</v>
      </c>
      <c r="T49" s="471">
        <f>T47</f>
        <v>30</v>
      </c>
      <c r="U49" s="471"/>
      <c r="V49" s="472">
        <f>V47</f>
        <v>3</v>
      </c>
      <c r="W49" s="474">
        <f>W45+W46+W47+W48</f>
        <v>270</v>
      </c>
      <c r="X49" s="475">
        <f>X45+X46+X47+X48</f>
        <v>24</v>
      </c>
    </row>
    <row r="50" spans="2:24">
      <c r="B50"/>
      <c r="C50" s="75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</row>
    <row r="51" spans="2:24">
      <c r="B51"/>
      <c r="C51" s="75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</row>
    <row r="52" spans="2:24" ht="21">
      <c r="B52" s="607" t="s">
        <v>103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</row>
    <row r="53" spans="2:24">
      <c r="B53"/>
      <c r="C53" s="75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ht="21">
      <c r="B54" s="536" t="s">
        <v>94</v>
      </c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</row>
  </sheetData>
  <mergeCells count="53">
    <mergeCell ref="A16:A19"/>
    <mergeCell ref="A6:A15"/>
    <mergeCell ref="B2:X2"/>
    <mergeCell ref="B52:X52"/>
    <mergeCell ref="B1:X1"/>
    <mergeCell ref="T32:V32"/>
    <mergeCell ref="E31:J31"/>
    <mergeCell ref="K31:P31"/>
    <mergeCell ref="Q31:V31"/>
    <mergeCell ref="B3:B5"/>
    <mergeCell ref="C3:C5"/>
    <mergeCell ref="D3:D5"/>
    <mergeCell ref="E3:J3"/>
    <mergeCell ref="K3:P3"/>
    <mergeCell ref="Q3:V3"/>
    <mergeCell ref="W3:W5"/>
    <mergeCell ref="B54:X54"/>
    <mergeCell ref="B37:X39"/>
    <mergeCell ref="B42:B44"/>
    <mergeCell ref="C42:C44"/>
    <mergeCell ref="D42:D44"/>
    <mergeCell ref="E42:J42"/>
    <mergeCell ref="K42:P42"/>
    <mergeCell ref="Q42:V42"/>
    <mergeCell ref="W42:W44"/>
    <mergeCell ref="X42:X44"/>
    <mergeCell ref="E43:G43"/>
    <mergeCell ref="H43:J43"/>
    <mergeCell ref="K43:M43"/>
    <mergeCell ref="N43:P43"/>
    <mergeCell ref="Q43:S43"/>
    <mergeCell ref="T43:V43"/>
    <mergeCell ref="X3:X5"/>
    <mergeCell ref="E4:G4"/>
    <mergeCell ref="H4:J4"/>
    <mergeCell ref="K4:M4"/>
    <mergeCell ref="N4:P4"/>
    <mergeCell ref="Q4:S4"/>
    <mergeCell ref="T4:V4"/>
    <mergeCell ref="K33:M33"/>
    <mergeCell ref="N33:P33"/>
    <mergeCell ref="Q33:S33"/>
    <mergeCell ref="T33:V33"/>
    <mergeCell ref="A21:A27"/>
    <mergeCell ref="B29:W29"/>
    <mergeCell ref="E33:G33"/>
    <mergeCell ref="H33:J33"/>
    <mergeCell ref="D32:D33"/>
    <mergeCell ref="E32:G32"/>
    <mergeCell ref="H32:J32"/>
    <mergeCell ref="K32:M32"/>
    <mergeCell ref="N32:P32"/>
    <mergeCell ref="Q32:S32"/>
  </mergeCells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S45"/>
  <sheetViews>
    <sheetView tabSelected="1" topLeftCell="A4" zoomScale="91" zoomScaleNormal="100" workbookViewId="0">
      <selection activeCell="I13" sqref="I13"/>
    </sheetView>
  </sheetViews>
  <sheetFormatPr defaultColWidth="8.6640625" defaultRowHeight="15"/>
  <cols>
    <col min="2" max="2" width="37" style="97" customWidth="1"/>
    <col min="3" max="3" width="13.44140625" style="97" customWidth="1"/>
    <col min="4" max="4" width="8.44140625" style="97" customWidth="1"/>
    <col min="5" max="5" width="5.44140625" style="97" customWidth="1"/>
    <col min="6" max="6" width="4" style="97" customWidth="1"/>
    <col min="7" max="7" width="5.109375" style="97" customWidth="1"/>
    <col min="8" max="8" width="5.44140625" style="97" customWidth="1"/>
    <col min="9" max="9" width="4" style="97" customWidth="1"/>
    <col min="10" max="10" width="5.109375" style="97" customWidth="1"/>
    <col min="11" max="11" width="5.44140625" style="97" customWidth="1"/>
    <col min="12" max="12" width="4" style="97" customWidth="1"/>
    <col min="13" max="13" width="5.109375" style="97" customWidth="1"/>
    <col min="14" max="14" width="6" style="97" customWidth="1"/>
    <col min="15" max="15" width="4" style="97" customWidth="1"/>
    <col min="16" max="16" width="5.109375" style="97" customWidth="1"/>
    <col min="17" max="17" width="6.109375" style="98" customWidth="1"/>
    <col min="18" max="18" width="8.33203125" style="97" customWidth="1"/>
  </cols>
  <sheetData>
    <row r="1" spans="1:19" ht="34.200000000000003" customHeight="1">
      <c r="A1" s="618" t="s">
        <v>98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9" ht="28.2" customHeight="1" thickBot="1">
      <c r="A2" s="617" t="s">
        <v>86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</row>
    <row r="3" spans="1:19" ht="14.4">
      <c r="B3" s="553" t="s">
        <v>0</v>
      </c>
      <c r="C3" s="519" t="s">
        <v>1</v>
      </c>
      <c r="D3" s="538" t="s">
        <v>2</v>
      </c>
      <c r="E3" s="521" t="s">
        <v>3</v>
      </c>
      <c r="F3" s="521"/>
      <c r="G3" s="521"/>
      <c r="H3" s="521"/>
      <c r="I3" s="521"/>
      <c r="J3" s="521"/>
      <c r="K3" s="588" t="s">
        <v>4</v>
      </c>
      <c r="L3" s="588"/>
      <c r="M3" s="588"/>
      <c r="N3" s="588"/>
      <c r="O3" s="588"/>
      <c r="P3" s="588"/>
      <c r="Q3" s="555" t="s">
        <v>6</v>
      </c>
      <c r="R3" s="514" t="s">
        <v>7</v>
      </c>
    </row>
    <row r="4" spans="1:19" ht="14.4">
      <c r="B4" s="554"/>
      <c r="C4" s="520"/>
      <c r="D4" s="539"/>
      <c r="E4" s="516" t="s">
        <v>8</v>
      </c>
      <c r="F4" s="516"/>
      <c r="G4" s="516"/>
      <c r="H4" s="523" t="s">
        <v>9</v>
      </c>
      <c r="I4" s="523"/>
      <c r="J4" s="523"/>
      <c r="K4" s="589" t="s">
        <v>10</v>
      </c>
      <c r="L4" s="589"/>
      <c r="M4" s="589"/>
      <c r="N4" s="525" t="s">
        <v>11</v>
      </c>
      <c r="O4" s="525"/>
      <c r="P4" s="525"/>
      <c r="Q4" s="556"/>
      <c r="R4" s="515"/>
    </row>
    <row r="5" spans="1:19" thickBot="1">
      <c r="B5" s="630"/>
      <c r="C5" s="612"/>
      <c r="D5" s="613"/>
      <c r="E5" s="1" t="s">
        <v>14</v>
      </c>
      <c r="F5" s="2" t="s">
        <v>15</v>
      </c>
      <c r="G5" s="3" t="s">
        <v>7</v>
      </c>
      <c r="H5" s="2" t="s">
        <v>14</v>
      </c>
      <c r="I5" s="2" t="s">
        <v>15</v>
      </c>
      <c r="J5" s="4" t="s">
        <v>7</v>
      </c>
      <c r="K5" s="314" t="s">
        <v>14</v>
      </c>
      <c r="L5" s="2" t="s">
        <v>15</v>
      </c>
      <c r="M5" s="6" t="s">
        <v>7</v>
      </c>
      <c r="N5" s="7" t="s">
        <v>14</v>
      </c>
      <c r="O5" s="2" t="s">
        <v>15</v>
      </c>
      <c r="P5" s="8" t="s">
        <v>7</v>
      </c>
      <c r="Q5" s="610"/>
      <c r="R5" s="611"/>
    </row>
    <row r="6" spans="1:19" ht="15" customHeight="1">
      <c r="A6" s="616" t="s">
        <v>68</v>
      </c>
      <c r="B6" s="375" t="s">
        <v>16</v>
      </c>
      <c r="C6" s="319" t="s">
        <v>17</v>
      </c>
      <c r="D6" s="171" t="s">
        <v>18</v>
      </c>
      <c r="E6" s="176">
        <v>30</v>
      </c>
      <c r="F6" s="177" t="s">
        <v>19</v>
      </c>
      <c r="G6" s="178">
        <v>8</v>
      </c>
      <c r="H6" s="177">
        <v>30</v>
      </c>
      <c r="I6" s="177" t="s">
        <v>19</v>
      </c>
      <c r="J6" s="179">
        <v>8</v>
      </c>
      <c r="K6" s="167">
        <v>30</v>
      </c>
      <c r="L6" s="177" t="s">
        <v>19</v>
      </c>
      <c r="M6" s="169">
        <v>8</v>
      </c>
      <c r="N6" s="168">
        <v>30</v>
      </c>
      <c r="O6" s="177" t="s">
        <v>20</v>
      </c>
      <c r="P6" s="170">
        <v>11</v>
      </c>
      <c r="Q6" s="324">
        <f t="shared" ref="Q6:Q21" si="0">SUM(E6,H6,K6,N6)</f>
        <v>120</v>
      </c>
      <c r="R6" s="320">
        <f>G6+J6+M6+P6</f>
        <v>35</v>
      </c>
      <c r="S6" s="173"/>
    </row>
    <row r="7" spans="1:19" ht="14.4">
      <c r="A7" s="614"/>
      <c r="B7" s="376" t="s">
        <v>44</v>
      </c>
      <c r="C7" s="174" t="s">
        <v>17</v>
      </c>
      <c r="D7" s="181" t="s">
        <v>24</v>
      </c>
      <c r="E7" s="182"/>
      <c r="F7" s="183"/>
      <c r="G7" s="184"/>
      <c r="H7" s="183"/>
      <c r="I7" s="183"/>
      <c r="J7" s="185"/>
      <c r="K7" s="186">
        <v>15</v>
      </c>
      <c r="L7" s="183" t="s">
        <v>20</v>
      </c>
      <c r="M7" s="187">
        <v>3</v>
      </c>
      <c r="N7" s="188"/>
      <c r="O7" s="183"/>
      <c r="P7" s="189"/>
      <c r="Q7" s="325">
        <f t="shared" si="0"/>
        <v>15</v>
      </c>
      <c r="R7" s="321">
        <f t="shared" ref="R7:R15" si="1">SUM(G7,J7,M7,P7)</f>
        <v>3</v>
      </c>
      <c r="S7" s="173"/>
    </row>
    <row r="8" spans="1:19" ht="14.4">
      <c r="A8" s="614"/>
      <c r="B8" s="376" t="s">
        <v>45</v>
      </c>
      <c r="C8" s="190" t="s">
        <v>17</v>
      </c>
      <c r="D8" s="181" t="s">
        <v>46</v>
      </c>
      <c r="E8" s="182"/>
      <c r="F8" s="183"/>
      <c r="G8" s="184"/>
      <c r="H8" s="183"/>
      <c r="I8" s="183"/>
      <c r="J8" s="185"/>
      <c r="K8" s="186"/>
      <c r="L8" s="183"/>
      <c r="M8" s="187"/>
      <c r="N8" s="188">
        <v>4</v>
      </c>
      <c r="O8" s="183" t="s">
        <v>20</v>
      </c>
      <c r="P8" s="189">
        <v>3</v>
      </c>
      <c r="Q8" s="325">
        <f t="shared" si="0"/>
        <v>4</v>
      </c>
      <c r="R8" s="321">
        <f t="shared" si="1"/>
        <v>3</v>
      </c>
      <c r="S8" s="173"/>
    </row>
    <row r="9" spans="1:19" ht="14.4">
      <c r="A9" s="614"/>
      <c r="B9" s="376" t="s">
        <v>57</v>
      </c>
      <c r="C9" s="190" t="s">
        <v>17</v>
      </c>
      <c r="D9" s="181" t="s">
        <v>22</v>
      </c>
      <c r="E9" s="182">
        <v>30</v>
      </c>
      <c r="F9" s="183" t="s">
        <v>19</v>
      </c>
      <c r="G9" s="184">
        <v>4</v>
      </c>
      <c r="H9" s="183">
        <v>30</v>
      </c>
      <c r="I9" s="183" t="s">
        <v>19</v>
      </c>
      <c r="J9" s="185">
        <v>4</v>
      </c>
      <c r="K9" s="186"/>
      <c r="L9" s="191"/>
      <c r="M9" s="187"/>
      <c r="N9" s="188"/>
      <c r="O9" s="192"/>
      <c r="P9" s="189"/>
      <c r="Q9" s="325">
        <f t="shared" si="0"/>
        <v>60</v>
      </c>
      <c r="R9" s="321">
        <f t="shared" si="1"/>
        <v>8</v>
      </c>
      <c r="S9" s="173"/>
    </row>
    <row r="10" spans="1:19" ht="14.4">
      <c r="A10" s="614"/>
      <c r="B10" s="376" t="s">
        <v>58</v>
      </c>
      <c r="C10" s="190" t="s">
        <v>17</v>
      </c>
      <c r="D10" s="181" t="s">
        <v>46</v>
      </c>
      <c r="E10" s="182">
        <v>15</v>
      </c>
      <c r="F10" s="183" t="s">
        <v>20</v>
      </c>
      <c r="G10" s="184">
        <v>1</v>
      </c>
      <c r="H10" s="183">
        <v>15</v>
      </c>
      <c r="I10" s="183" t="s">
        <v>20</v>
      </c>
      <c r="J10" s="185">
        <v>1</v>
      </c>
      <c r="K10" s="186">
        <v>30</v>
      </c>
      <c r="L10" s="191" t="s">
        <v>20</v>
      </c>
      <c r="M10" s="187">
        <v>1</v>
      </c>
      <c r="N10" s="188">
        <v>30</v>
      </c>
      <c r="O10" s="192" t="s">
        <v>20</v>
      </c>
      <c r="P10" s="189">
        <v>1</v>
      </c>
      <c r="Q10" s="325">
        <f t="shared" si="0"/>
        <v>90</v>
      </c>
      <c r="R10" s="321">
        <f>G10+J10+M10+P10</f>
        <v>4</v>
      </c>
      <c r="S10" s="173"/>
    </row>
    <row r="11" spans="1:19" ht="14.4">
      <c r="A11" s="614"/>
      <c r="B11" s="376" t="s">
        <v>100</v>
      </c>
      <c r="C11" s="190" t="s">
        <v>17</v>
      </c>
      <c r="D11" s="181" t="s">
        <v>26</v>
      </c>
      <c r="E11" s="182">
        <v>15</v>
      </c>
      <c r="F11" s="183" t="s">
        <v>20</v>
      </c>
      <c r="G11" s="184">
        <v>1</v>
      </c>
      <c r="H11" s="183"/>
      <c r="I11" s="183"/>
      <c r="J11" s="185"/>
      <c r="K11" s="186"/>
      <c r="L11" s="191"/>
      <c r="M11" s="187"/>
      <c r="N11" s="188"/>
      <c r="O11" s="192"/>
      <c r="P11" s="189"/>
      <c r="Q11" s="325">
        <f t="shared" si="0"/>
        <v>15</v>
      </c>
      <c r="R11" s="321">
        <f>G11</f>
        <v>1</v>
      </c>
      <c r="S11" s="173"/>
    </row>
    <row r="12" spans="1:19" ht="14.4">
      <c r="A12" s="614"/>
      <c r="B12" s="376" t="s">
        <v>60</v>
      </c>
      <c r="C12" s="190" t="s">
        <v>17</v>
      </c>
      <c r="D12" s="181" t="s">
        <v>24</v>
      </c>
      <c r="E12" s="182">
        <v>30</v>
      </c>
      <c r="F12" s="183" t="s">
        <v>20</v>
      </c>
      <c r="G12" s="184">
        <v>1</v>
      </c>
      <c r="H12" s="183">
        <v>30</v>
      </c>
      <c r="I12" s="183" t="s">
        <v>20</v>
      </c>
      <c r="J12" s="185">
        <v>1</v>
      </c>
      <c r="K12" s="186"/>
      <c r="L12" s="191"/>
      <c r="M12" s="187"/>
      <c r="N12" s="188"/>
      <c r="O12" s="192"/>
      <c r="P12" s="189"/>
      <c r="Q12" s="325">
        <f t="shared" si="0"/>
        <v>60</v>
      </c>
      <c r="R12" s="321">
        <f>G12+J12</f>
        <v>2</v>
      </c>
      <c r="S12" s="173"/>
    </row>
    <row r="13" spans="1:19" ht="14.4">
      <c r="A13" s="614"/>
      <c r="B13" s="376" t="s">
        <v>67</v>
      </c>
      <c r="C13" s="193" t="s">
        <v>17</v>
      </c>
      <c r="D13" s="181" t="s">
        <v>18</v>
      </c>
      <c r="E13" s="182">
        <v>15</v>
      </c>
      <c r="F13" s="183" t="s">
        <v>28</v>
      </c>
      <c r="G13" s="184">
        <v>1</v>
      </c>
      <c r="H13" s="183">
        <v>15</v>
      </c>
      <c r="I13" s="183" t="s">
        <v>23</v>
      </c>
      <c r="J13" s="185">
        <v>2</v>
      </c>
      <c r="K13" s="186"/>
      <c r="L13" s="191"/>
      <c r="M13" s="187"/>
      <c r="N13" s="188"/>
      <c r="O13" s="192"/>
      <c r="P13" s="189"/>
      <c r="Q13" s="325">
        <f t="shared" si="0"/>
        <v>30</v>
      </c>
      <c r="R13" s="321">
        <f>G13+J13</f>
        <v>3</v>
      </c>
      <c r="S13" s="173"/>
    </row>
    <row r="14" spans="1:19" thickBot="1">
      <c r="A14" s="615"/>
      <c r="B14" s="377" t="s">
        <v>59</v>
      </c>
      <c r="C14" s="194" t="s">
        <v>17</v>
      </c>
      <c r="D14" s="195" t="s">
        <v>46</v>
      </c>
      <c r="E14" s="196">
        <v>75</v>
      </c>
      <c r="F14" s="199" t="s">
        <v>20</v>
      </c>
      <c r="G14" s="198">
        <v>3</v>
      </c>
      <c r="H14" s="199">
        <v>75</v>
      </c>
      <c r="I14" s="199" t="s">
        <v>20</v>
      </c>
      <c r="J14" s="200">
        <v>3</v>
      </c>
      <c r="K14" s="206"/>
      <c r="L14" s="234"/>
      <c r="M14" s="207"/>
      <c r="N14" s="197"/>
      <c r="O14" s="235"/>
      <c r="P14" s="208"/>
      <c r="Q14" s="326">
        <f t="shared" si="0"/>
        <v>150</v>
      </c>
      <c r="R14" s="322">
        <f t="shared" si="1"/>
        <v>6</v>
      </c>
      <c r="S14" s="173"/>
    </row>
    <row r="15" spans="1:19" ht="28.2" customHeight="1">
      <c r="A15" s="614" t="s">
        <v>63</v>
      </c>
      <c r="B15" s="486" t="s">
        <v>25</v>
      </c>
      <c r="C15" s="209" t="s">
        <v>17</v>
      </c>
      <c r="D15" s="488" t="s">
        <v>26</v>
      </c>
      <c r="E15" s="211">
        <v>15</v>
      </c>
      <c r="F15" s="217" t="s">
        <v>20</v>
      </c>
      <c r="G15" s="213">
        <v>1</v>
      </c>
      <c r="H15" s="212">
        <v>15</v>
      </c>
      <c r="I15" s="217" t="s">
        <v>20</v>
      </c>
      <c r="J15" s="492">
        <v>1</v>
      </c>
      <c r="K15" s="211">
        <v>15</v>
      </c>
      <c r="L15" s="493" t="s">
        <v>20</v>
      </c>
      <c r="M15" s="213">
        <v>1</v>
      </c>
      <c r="N15" s="212"/>
      <c r="O15" s="494"/>
      <c r="P15" s="492"/>
      <c r="Q15" s="327">
        <f t="shared" si="0"/>
        <v>45</v>
      </c>
      <c r="R15" s="323">
        <f t="shared" si="1"/>
        <v>3</v>
      </c>
      <c r="S15" s="173"/>
    </row>
    <row r="16" spans="1:19" ht="30" customHeight="1">
      <c r="A16" s="614"/>
      <c r="B16" s="486" t="s">
        <v>47</v>
      </c>
      <c r="C16" s="487" t="s">
        <v>17</v>
      </c>
      <c r="D16" s="488" t="s">
        <v>24</v>
      </c>
      <c r="E16" s="216">
        <v>30</v>
      </c>
      <c r="F16" s="217" t="s">
        <v>20</v>
      </c>
      <c r="G16" s="218">
        <v>1</v>
      </c>
      <c r="H16" s="217">
        <v>30</v>
      </c>
      <c r="I16" s="217" t="s">
        <v>23</v>
      </c>
      <c r="J16" s="219">
        <v>2</v>
      </c>
      <c r="K16" s="489"/>
      <c r="L16" s="210"/>
      <c r="M16" s="487"/>
      <c r="N16" s="487"/>
      <c r="O16" s="490"/>
      <c r="P16" s="491"/>
      <c r="Q16" s="327">
        <f t="shared" si="0"/>
        <v>60</v>
      </c>
      <c r="R16" s="323">
        <v>3</v>
      </c>
      <c r="S16" s="173"/>
    </row>
    <row r="17" spans="1:19" ht="42" customHeight="1" thickBot="1">
      <c r="A17" s="615"/>
      <c r="B17" s="377" t="s">
        <v>74</v>
      </c>
      <c r="C17" s="204" t="s">
        <v>17</v>
      </c>
      <c r="D17" s="205" t="s">
        <v>22</v>
      </c>
      <c r="E17" s="206">
        <v>30</v>
      </c>
      <c r="F17" s="197" t="s">
        <v>20</v>
      </c>
      <c r="G17" s="207">
        <v>1</v>
      </c>
      <c r="H17" s="197">
        <v>30</v>
      </c>
      <c r="I17" s="197" t="s">
        <v>23</v>
      </c>
      <c r="J17" s="208">
        <v>2</v>
      </c>
      <c r="K17" s="206"/>
      <c r="L17" s="201"/>
      <c r="M17" s="207"/>
      <c r="N17" s="197"/>
      <c r="O17" s="202"/>
      <c r="P17" s="208"/>
      <c r="Q17" s="326">
        <f t="shared" si="0"/>
        <v>60</v>
      </c>
      <c r="R17" s="322">
        <f>SUM(G17,J17,M17,P17)</f>
        <v>3</v>
      </c>
      <c r="S17" s="173"/>
    </row>
    <row r="18" spans="1:19" ht="40.200000000000003" customHeight="1">
      <c r="A18" s="628" t="s">
        <v>71</v>
      </c>
      <c r="B18" s="378" t="s">
        <v>50</v>
      </c>
      <c r="C18" s="209" t="s">
        <v>17</v>
      </c>
      <c r="D18" s="210" t="s">
        <v>22</v>
      </c>
      <c r="E18" s="211">
        <v>30</v>
      </c>
      <c r="F18" s="212" t="s">
        <v>23</v>
      </c>
      <c r="G18" s="213">
        <v>2</v>
      </c>
      <c r="H18" s="214"/>
      <c r="I18" s="214"/>
      <c r="J18" s="215"/>
      <c r="K18" s="216"/>
      <c r="L18" s="217"/>
      <c r="M18" s="218"/>
      <c r="N18" s="217"/>
      <c r="O18" s="217"/>
      <c r="P18" s="219"/>
      <c r="Q18" s="327">
        <f t="shared" si="0"/>
        <v>30</v>
      </c>
      <c r="R18" s="323">
        <v>2</v>
      </c>
      <c r="S18" s="173"/>
    </row>
    <row r="19" spans="1:19" ht="27" customHeight="1">
      <c r="A19" s="628"/>
      <c r="B19" s="379" t="s">
        <v>92</v>
      </c>
      <c r="C19" s="193" t="s">
        <v>17</v>
      </c>
      <c r="D19" s="175" t="s">
        <v>22</v>
      </c>
      <c r="E19" s="182">
        <v>30</v>
      </c>
      <c r="F19" s="183" t="s">
        <v>20</v>
      </c>
      <c r="G19" s="184">
        <v>1</v>
      </c>
      <c r="H19" s="183">
        <v>30</v>
      </c>
      <c r="I19" s="183" t="s">
        <v>23</v>
      </c>
      <c r="J19" s="185">
        <v>2</v>
      </c>
      <c r="K19" s="186"/>
      <c r="L19" s="188"/>
      <c r="M19" s="187"/>
      <c r="N19" s="188"/>
      <c r="O19" s="188"/>
      <c r="P19" s="189"/>
      <c r="Q19" s="325">
        <f t="shared" si="0"/>
        <v>60</v>
      </c>
      <c r="R19" s="321">
        <v>3</v>
      </c>
      <c r="S19" s="173"/>
    </row>
    <row r="20" spans="1:19" ht="14.4">
      <c r="A20" s="628"/>
      <c r="B20" s="380" t="s">
        <v>34</v>
      </c>
      <c r="C20" s="221" t="s">
        <v>17</v>
      </c>
      <c r="D20" s="222" t="s">
        <v>22</v>
      </c>
      <c r="E20" s="223">
        <v>4</v>
      </c>
      <c r="F20" s="224" t="s">
        <v>20</v>
      </c>
      <c r="G20" s="225">
        <v>0</v>
      </c>
      <c r="H20" s="226"/>
      <c r="I20" s="226"/>
      <c r="J20" s="227"/>
      <c r="K20" s="228"/>
      <c r="L20" s="224"/>
      <c r="M20" s="229"/>
      <c r="N20" s="224"/>
      <c r="O20" s="224"/>
      <c r="P20" s="230"/>
      <c r="Q20" s="325">
        <f t="shared" si="0"/>
        <v>4</v>
      </c>
      <c r="R20" s="321">
        <f t="shared" ref="R20" si="2">SUM(G20,J20,M20,P20)</f>
        <v>0</v>
      </c>
      <c r="S20" s="173"/>
    </row>
    <row r="21" spans="1:19" ht="31.95" customHeight="1" thickBot="1">
      <c r="A21" s="629"/>
      <c r="B21" s="381" t="s">
        <v>55</v>
      </c>
      <c r="C21" s="194" t="s">
        <v>17</v>
      </c>
      <c r="D21" s="195" t="s">
        <v>24</v>
      </c>
      <c r="E21" s="196">
        <v>30</v>
      </c>
      <c r="F21" s="197" t="s">
        <v>28</v>
      </c>
      <c r="G21" s="198">
        <v>2</v>
      </c>
      <c r="H21" s="199">
        <v>30</v>
      </c>
      <c r="I21" s="197" t="s">
        <v>23</v>
      </c>
      <c r="J21" s="200">
        <v>3</v>
      </c>
      <c r="K21" s="206"/>
      <c r="L21" s="197"/>
      <c r="M21" s="207"/>
      <c r="N21" s="197"/>
      <c r="O21" s="197"/>
      <c r="P21" s="208"/>
      <c r="Q21" s="326">
        <f t="shared" si="0"/>
        <v>60</v>
      </c>
      <c r="R21" s="322">
        <v>5</v>
      </c>
      <c r="S21" s="173"/>
    </row>
    <row r="22" spans="1:19" ht="15.6" thickBot="1">
      <c r="B22" s="315"/>
      <c r="C22" s="316"/>
      <c r="D22" s="231"/>
      <c r="E22" s="317"/>
      <c r="F22" s="317"/>
      <c r="G22" s="317"/>
      <c r="H22" s="318"/>
      <c r="I22" s="318"/>
      <c r="J22" s="318"/>
      <c r="K22" s="318"/>
      <c r="L22" s="318"/>
      <c r="M22" s="318"/>
      <c r="N22" s="318"/>
      <c r="O22" s="318"/>
      <c r="P22" s="318"/>
      <c r="Q22" s="339" t="s">
        <v>84</v>
      </c>
      <c r="R22" s="459">
        <f>SUM(R6:R21)</f>
        <v>84</v>
      </c>
      <c r="S22" s="173"/>
    </row>
    <row r="23" spans="1:19" thickBot="1">
      <c r="B23" s="621" t="s">
        <v>39</v>
      </c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457">
        <v>36</v>
      </c>
      <c r="S23" s="173"/>
    </row>
    <row r="24" spans="1:19" ht="14.4">
      <c r="B24" s="232"/>
      <c r="C24" s="233"/>
      <c r="D24" s="304"/>
      <c r="E24" s="410">
        <f>SUM(E6:E21)</f>
        <v>379</v>
      </c>
      <c r="F24" s="411"/>
      <c r="G24" s="412">
        <f>SUM(G6:G21)</f>
        <v>27</v>
      </c>
      <c r="H24" s="411">
        <f>SUM(H6:H21)</f>
        <v>330</v>
      </c>
      <c r="I24" s="411"/>
      <c r="J24" s="413">
        <f>SUM(J6:J22)</f>
        <v>29</v>
      </c>
      <c r="K24" s="414">
        <f>SUM(K6:K21)</f>
        <v>90</v>
      </c>
      <c r="L24" s="415"/>
      <c r="M24" s="416">
        <f>SUM(M6:M21)</f>
        <v>13</v>
      </c>
      <c r="N24" s="415">
        <f>SUM(N6:N21)</f>
        <v>64</v>
      </c>
      <c r="O24" s="415"/>
      <c r="P24" s="417">
        <f>SUM(P6:P21)</f>
        <v>15</v>
      </c>
      <c r="Q24" s="418">
        <f>SUM(Q6:Q21)</f>
        <v>863</v>
      </c>
      <c r="R24" s="286">
        <f>R22+R23</f>
        <v>120</v>
      </c>
      <c r="S24" s="173"/>
    </row>
    <row r="25" spans="1:19" thickBot="1">
      <c r="B25" s="232"/>
      <c r="C25" s="233"/>
      <c r="D25" s="304"/>
      <c r="E25" s="625" t="s">
        <v>82</v>
      </c>
      <c r="F25" s="626"/>
      <c r="G25" s="626"/>
      <c r="H25" s="626"/>
      <c r="I25" s="626"/>
      <c r="J25" s="627"/>
      <c r="K25" s="625" t="s">
        <v>82</v>
      </c>
      <c r="L25" s="626"/>
      <c r="M25" s="626"/>
      <c r="N25" s="626"/>
      <c r="O25" s="626"/>
      <c r="P25" s="627"/>
      <c r="Q25" s="312" t="s">
        <v>14</v>
      </c>
      <c r="R25" s="313" t="s">
        <v>83</v>
      </c>
      <c r="S25" s="173"/>
    </row>
    <row r="26" spans="1:19" ht="14.4">
      <c r="B26" s="232"/>
      <c r="C26" s="233"/>
      <c r="D26" s="304"/>
      <c r="E26" s="625" t="s">
        <v>14</v>
      </c>
      <c r="F26" s="626"/>
      <c r="G26" s="626"/>
      <c r="H26" s="626" t="s">
        <v>7</v>
      </c>
      <c r="I26" s="626"/>
      <c r="J26" s="627"/>
      <c r="K26" s="625" t="s">
        <v>14</v>
      </c>
      <c r="L26" s="626"/>
      <c r="M26" s="626"/>
      <c r="N26" s="626" t="s">
        <v>7</v>
      </c>
      <c r="O26" s="626"/>
      <c r="P26" s="627"/>
      <c r="Q26" s="303"/>
      <c r="R26" s="305"/>
      <c r="S26" s="306"/>
    </row>
    <row r="27" spans="1:19" ht="15.6" thickBot="1">
      <c r="B27" s="68"/>
      <c r="C27" s="68"/>
      <c r="D27" s="301"/>
      <c r="E27" s="622">
        <f>SUM(E24,H24)</f>
        <v>709</v>
      </c>
      <c r="F27" s="623"/>
      <c r="G27" s="623"/>
      <c r="H27" s="623">
        <f>SUM(G24,J24)</f>
        <v>56</v>
      </c>
      <c r="I27" s="623"/>
      <c r="J27" s="624"/>
      <c r="K27" s="622">
        <f>SUM(K24,N24)</f>
        <v>154</v>
      </c>
      <c r="L27" s="623"/>
      <c r="M27" s="623"/>
      <c r="N27" s="623">
        <f>SUM(M24,P24)</f>
        <v>28</v>
      </c>
      <c r="O27" s="623"/>
      <c r="P27" s="624"/>
      <c r="Q27" s="307"/>
      <c r="R27" s="308"/>
      <c r="S27" s="309"/>
    </row>
    <row r="28" spans="1:19" ht="14.4">
      <c r="B28" s="68"/>
      <c r="C28" s="68"/>
      <c r="D28" s="68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310"/>
      <c r="R28" s="311"/>
      <c r="S28" s="309"/>
    </row>
    <row r="29" spans="1:19" ht="22.2" customHeight="1">
      <c r="A29" s="620" t="s">
        <v>93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</row>
    <row r="30" spans="1:19" ht="12" customHeight="1">
      <c r="A30" s="620"/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</row>
    <row r="32" spans="1:19" ht="15.6" thickBot="1"/>
    <row r="33" spans="1:19" ht="14.4">
      <c r="B33" s="553" t="s">
        <v>0</v>
      </c>
      <c r="C33" s="519" t="s">
        <v>1</v>
      </c>
      <c r="D33" s="538" t="s">
        <v>2</v>
      </c>
      <c r="E33" s="521" t="s">
        <v>3</v>
      </c>
      <c r="F33" s="521"/>
      <c r="G33" s="521"/>
      <c r="H33" s="521"/>
      <c r="I33" s="521"/>
      <c r="J33" s="521"/>
      <c r="K33" s="588" t="s">
        <v>4</v>
      </c>
      <c r="L33" s="588"/>
      <c r="M33" s="588"/>
      <c r="N33" s="588"/>
      <c r="O33" s="588"/>
      <c r="P33" s="588"/>
      <c r="Q33" s="555" t="s">
        <v>6</v>
      </c>
      <c r="R33" s="514" t="s">
        <v>7</v>
      </c>
    </row>
    <row r="34" spans="1:19" ht="14.4">
      <c r="B34" s="554"/>
      <c r="C34" s="520"/>
      <c r="D34" s="539"/>
      <c r="E34" s="516" t="s">
        <v>8</v>
      </c>
      <c r="F34" s="516"/>
      <c r="G34" s="516"/>
      <c r="H34" s="523" t="s">
        <v>9</v>
      </c>
      <c r="I34" s="523"/>
      <c r="J34" s="523"/>
      <c r="K34" s="589" t="s">
        <v>10</v>
      </c>
      <c r="L34" s="589"/>
      <c r="M34" s="589"/>
      <c r="N34" s="525" t="s">
        <v>11</v>
      </c>
      <c r="O34" s="525"/>
      <c r="P34" s="525"/>
      <c r="Q34" s="556"/>
      <c r="R34" s="515"/>
    </row>
    <row r="35" spans="1:19" thickBot="1">
      <c r="B35" s="554"/>
      <c r="C35" s="520"/>
      <c r="D35" s="539"/>
      <c r="E35" s="1" t="s">
        <v>14</v>
      </c>
      <c r="F35" s="2" t="s">
        <v>15</v>
      </c>
      <c r="G35" s="3" t="s">
        <v>7</v>
      </c>
      <c r="H35" s="2" t="s">
        <v>14</v>
      </c>
      <c r="I35" s="2" t="s">
        <v>15</v>
      </c>
      <c r="J35" s="4" t="s">
        <v>7</v>
      </c>
      <c r="K35" s="85" t="s">
        <v>14</v>
      </c>
      <c r="L35" s="86" t="s">
        <v>15</v>
      </c>
      <c r="M35" s="87" t="s">
        <v>7</v>
      </c>
      <c r="N35" s="88" t="s">
        <v>14</v>
      </c>
      <c r="O35" s="86" t="s">
        <v>15</v>
      </c>
      <c r="P35" s="89" t="s">
        <v>7</v>
      </c>
      <c r="Q35" s="556"/>
      <c r="R35" s="515"/>
    </row>
    <row r="36" spans="1:19">
      <c r="B36" s="345" t="s">
        <v>51</v>
      </c>
      <c r="C36" s="104" t="s">
        <v>78</v>
      </c>
      <c r="D36" s="236" t="s">
        <v>22</v>
      </c>
      <c r="E36" s="246"/>
      <c r="F36" s="245"/>
      <c r="G36" s="245"/>
      <c r="H36" s="243">
        <v>30</v>
      </c>
      <c r="I36" s="243" t="s">
        <v>23</v>
      </c>
      <c r="J36" s="244">
        <v>2</v>
      </c>
      <c r="K36" s="237"/>
      <c r="L36" s="238"/>
      <c r="M36" s="239"/>
      <c r="N36" s="238"/>
      <c r="O36" s="238"/>
      <c r="P36" s="240"/>
      <c r="Q36" s="116">
        <f>SUM(E36,H36,K36,N36)</f>
        <v>30</v>
      </c>
      <c r="R36" s="346">
        <v>2</v>
      </c>
    </row>
    <row r="37" spans="1:19" ht="14.4">
      <c r="B37" s="347" t="s">
        <v>52</v>
      </c>
      <c r="C37" s="104" t="s">
        <v>78</v>
      </c>
      <c r="D37" s="236" t="s">
        <v>22</v>
      </c>
      <c r="E37" s="241"/>
      <c r="F37" s="238"/>
      <c r="G37" s="242"/>
      <c r="H37" s="243"/>
      <c r="I37" s="243"/>
      <c r="J37" s="244"/>
      <c r="K37" s="237">
        <v>30</v>
      </c>
      <c r="L37" s="238" t="s">
        <v>23</v>
      </c>
      <c r="M37" s="239">
        <v>2</v>
      </c>
      <c r="N37" s="238"/>
      <c r="O37" s="238"/>
      <c r="P37" s="240"/>
      <c r="Q37" s="116">
        <f>SUM(E37,H37,K37,N37)</f>
        <v>30</v>
      </c>
      <c r="R37" s="346">
        <f>SUM(G37,J37,M37,P37)</f>
        <v>2</v>
      </c>
    </row>
    <row r="38" spans="1:19" ht="14.4">
      <c r="B38" s="347" t="s">
        <v>54</v>
      </c>
      <c r="C38" s="104" t="s">
        <v>78</v>
      </c>
      <c r="D38" s="236" t="s">
        <v>22</v>
      </c>
      <c r="E38" s="241">
        <v>30</v>
      </c>
      <c r="F38" s="238" t="s">
        <v>20</v>
      </c>
      <c r="G38" s="242">
        <v>1</v>
      </c>
      <c r="H38" s="243">
        <v>30</v>
      </c>
      <c r="I38" s="243" t="s">
        <v>23</v>
      </c>
      <c r="J38" s="244">
        <v>2</v>
      </c>
      <c r="K38" s="237"/>
      <c r="L38" s="238"/>
      <c r="M38" s="239"/>
      <c r="N38" s="238"/>
      <c r="O38" s="238"/>
      <c r="P38" s="240"/>
      <c r="Q38" s="247">
        <f>SUM(E38,H38,K38,N38)</f>
        <v>60</v>
      </c>
      <c r="R38" s="348">
        <f>SUM(G38,J38,M38,P38)</f>
        <v>3</v>
      </c>
    </row>
    <row r="39" spans="1:19" ht="14.4">
      <c r="B39" s="347" t="s">
        <v>38</v>
      </c>
      <c r="C39" s="104" t="s">
        <v>78</v>
      </c>
      <c r="D39" s="248" t="s">
        <v>22</v>
      </c>
      <c r="E39" s="241"/>
      <c r="F39" s="238"/>
      <c r="G39" s="242"/>
      <c r="H39" s="243">
        <v>30</v>
      </c>
      <c r="I39" s="243" t="s">
        <v>20</v>
      </c>
      <c r="J39" s="244">
        <v>3</v>
      </c>
      <c r="K39" s="237"/>
      <c r="L39" s="238"/>
      <c r="M39" s="239"/>
      <c r="N39" s="238">
        <v>30</v>
      </c>
      <c r="O39" s="238" t="s">
        <v>20</v>
      </c>
      <c r="P39" s="240">
        <v>3</v>
      </c>
      <c r="Q39" s="116">
        <f>SUM(E39,H39,K39,N39)</f>
        <v>60</v>
      </c>
      <c r="R39" s="346">
        <f>SUM(G39,J39,M39,P39)</f>
        <v>6</v>
      </c>
    </row>
    <row r="40" spans="1:19" ht="14.4">
      <c r="B40" s="349" t="s">
        <v>48</v>
      </c>
      <c r="C40" s="249" t="s">
        <v>78</v>
      </c>
      <c r="D40" s="250" t="s">
        <v>22</v>
      </c>
      <c r="E40" s="251"/>
      <c r="F40" s="252"/>
      <c r="G40" s="253"/>
      <c r="H40" s="254">
        <v>30</v>
      </c>
      <c r="I40" s="254" t="s">
        <v>28</v>
      </c>
      <c r="J40" s="255">
        <v>2</v>
      </c>
      <c r="K40" s="256"/>
      <c r="L40" s="252"/>
      <c r="M40" s="257"/>
      <c r="N40" s="252"/>
      <c r="O40" s="252"/>
      <c r="P40" s="258"/>
      <c r="Q40" s="116">
        <f>H40</f>
        <v>30</v>
      </c>
      <c r="R40" s="346">
        <f>J40</f>
        <v>2</v>
      </c>
    </row>
    <row r="41" spans="1:19" thickBot="1">
      <c r="B41" s="350" t="s">
        <v>49</v>
      </c>
      <c r="C41" s="351" t="s">
        <v>78</v>
      </c>
      <c r="D41" s="352" t="s">
        <v>22</v>
      </c>
      <c r="E41" s="353">
        <v>30</v>
      </c>
      <c r="F41" s="354" t="s">
        <v>28</v>
      </c>
      <c r="G41" s="355">
        <v>2</v>
      </c>
      <c r="H41" s="356"/>
      <c r="I41" s="354"/>
      <c r="J41" s="357"/>
      <c r="K41" s="358"/>
      <c r="L41" s="354"/>
      <c r="M41" s="359"/>
      <c r="N41" s="354"/>
      <c r="O41" s="354"/>
      <c r="P41" s="360"/>
      <c r="Q41" s="361">
        <f>E41</f>
        <v>30</v>
      </c>
      <c r="R41" s="362">
        <f>G41</f>
        <v>2</v>
      </c>
    </row>
    <row r="42" spans="1:19" ht="14.4">
      <c r="B42" s="465"/>
      <c r="C42" s="465"/>
      <c r="D42" s="476" t="s">
        <v>40</v>
      </c>
      <c r="E42" s="477">
        <f>E38+E41</f>
        <v>60</v>
      </c>
      <c r="F42" s="476"/>
      <c r="G42" s="477">
        <f>G38+G41</f>
        <v>3</v>
      </c>
      <c r="H42" s="477">
        <f>H36+H38+H39+H40</f>
        <v>120</v>
      </c>
      <c r="I42" s="477"/>
      <c r="J42" s="477">
        <f>J36+J38+J39+J40</f>
        <v>9</v>
      </c>
      <c r="K42" s="477">
        <f>K37</f>
        <v>30</v>
      </c>
      <c r="L42" s="477"/>
      <c r="M42" s="477">
        <f>M37</f>
        <v>2</v>
      </c>
      <c r="N42" s="477">
        <f>N39</f>
        <v>30</v>
      </c>
      <c r="O42" s="477"/>
      <c r="P42" s="477">
        <f>P39</f>
        <v>3</v>
      </c>
      <c r="Q42" s="477">
        <f>SUM(Q36:Q41)</f>
        <v>240</v>
      </c>
      <c r="R42" s="477">
        <f>SUM(R36:R41)</f>
        <v>17</v>
      </c>
    </row>
    <row r="44" spans="1:19" ht="34.950000000000003" customHeight="1"/>
    <row r="45" spans="1:19" ht="40.200000000000003" customHeight="1">
      <c r="A45" s="509" t="s">
        <v>89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</row>
  </sheetData>
  <mergeCells count="39">
    <mergeCell ref="A2:R2"/>
    <mergeCell ref="A1:R1"/>
    <mergeCell ref="A29:R30"/>
    <mergeCell ref="B23:Q23"/>
    <mergeCell ref="E27:G27"/>
    <mergeCell ref="H27:J27"/>
    <mergeCell ref="K27:M27"/>
    <mergeCell ref="N27:P27"/>
    <mergeCell ref="E26:G26"/>
    <mergeCell ref="H26:J26"/>
    <mergeCell ref="K26:M26"/>
    <mergeCell ref="N26:P26"/>
    <mergeCell ref="E25:J25"/>
    <mergeCell ref="K25:P25"/>
    <mergeCell ref="A18:A21"/>
    <mergeCell ref="B3:B5"/>
    <mergeCell ref="B33:B35"/>
    <mergeCell ref="C33:C35"/>
    <mergeCell ref="D33:D35"/>
    <mergeCell ref="E33:J33"/>
    <mergeCell ref="K33:P33"/>
    <mergeCell ref="Q33:Q35"/>
    <mergeCell ref="R33:R35"/>
    <mergeCell ref="E34:G34"/>
    <mergeCell ref="H34:J34"/>
    <mergeCell ref="K34:M34"/>
    <mergeCell ref="N34:P34"/>
    <mergeCell ref="C3:C5"/>
    <mergeCell ref="D3:D5"/>
    <mergeCell ref="E3:J3"/>
    <mergeCell ref="A15:A17"/>
    <mergeCell ref="A6:A14"/>
    <mergeCell ref="K3:P3"/>
    <mergeCell ref="Q3:Q5"/>
    <mergeCell ref="R3:R5"/>
    <mergeCell ref="E4:G4"/>
    <mergeCell ref="H4:J4"/>
    <mergeCell ref="K4:M4"/>
    <mergeCell ref="N4:P4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1048573"/>
  <sheetViews>
    <sheetView zoomScale="118" zoomScaleNormal="100" workbookViewId="0">
      <selection activeCell="L52" sqref="L52"/>
    </sheetView>
  </sheetViews>
  <sheetFormatPr defaultColWidth="8.6640625" defaultRowHeight="15"/>
  <cols>
    <col min="1" max="1" width="8.44140625" style="97" customWidth="1"/>
    <col min="2" max="2" width="36.33203125" style="97" customWidth="1"/>
    <col min="3" max="3" width="12.109375" style="97" customWidth="1"/>
    <col min="4" max="4" width="5.44140625" style="97" customWidth="1"/>
    <col min="5" max="5" width="4" style="97" customWidth="1"/>
    <col min="6" max="6" width="5.109375" style="97" customWidth="1"/>
    <col min="7" max="7" width="5.44140625" style="97" customWidth="1"/>
    <col min="8" max="8" width="4" style="97" customWidth="1"/>
    <col min="9" max="9" width="5.109375" style="97" customWidth="1"/>
    <col min="10" max="10" width="5.44140625" style="97" customWidth="1"/>
    <col min="11" max="11" width="4" style="97" customWidth="1"/>
    <col min="12" max="12" width="5.109375" style="97" customWidth="1"/>
    <col min="13" max="13" width="5.44140625" style="97" customWidth="1"/>
    <col min="14" max="14" width="4" style="97" customWidth="1"/>
    <col min="15" max="15" width="5.109375" style="97" customWidth="1"/>
    <col min="16" max="16" width="6.109375" style="98" customWidth="1"/>
    <col min="17" max="17" width="6.109375" style="97" customWidth="1"/>
  </cols>
  <sheetData>
    <row r="1" spans="1:19" ht="42" customHeight="1">
      <c r="A1" s="637" t="s">
        <v>99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</row>
    <row r="2" spans="1:19" ht="19.95" customHeight="1" thickBot="1">
      <c r="A2" s="636" t="s">
        <v>86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</row>
    <row r="3" spans="1:19" ht="14.4">
      <c r="A3" s="336"/>
      <c r="B3" s="517" t="s">
        <v>0</v>
      </c>
      <c r="C3" s="519" t="s">
        <v>1</v>
      </c>
      <c r="D3" s="538" t="s">
        <v>2</v>
      </c>
      <c r="E3" s="521" t="s">
        <v>3</v>
      </c>
      <c r="F3" s="521"/>
      <c r="G3" s="521"/>
      <c r="H3" s="521"/>
      <c r="I3" s="521"/>
      <c r="J3" s="521"/>
      <c r="K3" s="588" t="s">
        <v>4</v>
      </c>
      <c r="L3" s="588"/>
      <c r="M3" s="588"/>
      <c r="N3" s="588"/>
      <c r="O3" s="588"/>
      <c r="P3" s="588"/>
      <c r="Q3" s="644" t="s">
        <v>6</v>
      </c>
      <c r="R3" s="641" t="s">
        <v>7</v>
      </c>
    </row>
    <row r="4" spans="1:19" ht="14.4">
      <c r="A4" s="337"/>
      <c r="B4" s="518"/>
      <c r="C4" s="520"/>
      <c r="D4" s="539"/>
      <c r="E4" s="516" t="s">
        <v>8</v>
      </c>
      <c r="F4" s="516"/>
      <c r="G4" s="516"/>
      <c r="H4" s="523" t="s">
        <v>9</v>
      </c>
      <c r="I4" s="523"/>
      <c r="J4" s="523"/>
      <c r="K4" s="589" t="s">
        <v>10</v>
      </c>
      <c r="L4" s="589"/>
      <c r="M4" s="589"/>
      <c r="N4" s="525" t="s">
        <v>11</v>
      </c>
      <c r="O4" s="525"/>
      <c r="P4" s="525"/>
      <c r="Q4" s="645"/>
      <c r="R4" s="642"/>
    </row>
    <row r="5" spans="1:19" thickBot="1">
      <c r="A5" s="337"/>
      <c r="B5" s="518"/>
      <c r="C5" s="520"/>
      <c r="D5" s="539"/>
      <c r="E5" s="1" t="s">
        <v>14</v>
      </c>
      <c r="F5" s="2" t="s">
        <v>15</v>
      </c>
      <c r="G5" s="3" t="s">
        <v>7</v>
      </c>
      <c r="H5" s="2" t="s">
        <v>14</v>
      </c>
      <c r="I5" s="2" t="s">
        <v>15</v>
      </c>
      <c r="J5" s="4" t="s">
        <v>7</v>
      </c>
      <c r="K5" s="85" t="s">
        <v>14</v>
      </c>
      <c r="L5" s="86" t="s">
        <v>15</v>
      </c>
      <c r="M5" s="87" t="s">
        <v>7</v>
      </c>
      <c r="N5" s="88" t="s">
        <v>14</v>
      </c>
      <c r="O5" s="86" t="s">
        <v>15</v>
      </c>
      <c r="P5" s="89" t="s">
        <v>7</v>
      </c>
      <c r="Q5" s="646"/>
      <c r="R5" s="643"/>
    </row>
    <row r="6" spans="1:19" ht="15" customHeight="1">
      <c r="A6" s="647" t="s">
        <v>68</v>
      </c>
      <c r="B6" s="495" t="s">
        <v>16</v>
      </c>
      <c r="C6" s="174" t="s">
        <v>17</v>
      </c>
      <c r="D6" s="175" t="s">
        <v>18</v>
      </c>
      <c r="E6" s="176">
        <v>30</v>
      </c>
      <c r="F6" s="177" t="s">
        <v>19</v>
      </c>
      <c r="G6" s="178">
        <v>9</v>
      </c>
      <c r="H6" s="177">
        <v>30</v>
      </c>
      <c r="I6" s="177" t="s">
        <v>19</v>
      </c>
      <c r="J6" s="179">
        <v>9</v>
      </c>
      <c r="K6" s="167">
        <v>30</v>
      </c>
      <c r="L6" s="177" t="s">
        <v>19</v>
      </c>
      <c r="M6" s="169">
        <v>9</v>
      </c>
      <c r="N6" s="168">
        <v>30</v>
      </c>
      <c r="O6" s="177" t="s">
        <v>20</v>
      </c>
      <c r="P6" s="170">
        <v>11</v>
      </c>
      <c r="Q6" s="220">
        <f>SUM(E6,H6,K6,N6)</f>
        <v>120</v>
      </c>
      <c r="R6" s="323">
        <f>G6+J6+M6+P6</f>
        <v>38</v>
      </c>
      <c r="S6" s="173"/>
    </row>
    <row r="7" spans="1:19" ht="14.4">
      <c r="A7" s="648"/>
      <c r="B7" s="495" t="s">
        <v>44</v>
      </c>
      <c r="C7" s="174" t="s">
        <v>17</v>
      </c>
      <c r="D7" s="181" t="s">
        <v>24</v>
      </c>
      <c r="E7" s="182"/>
      <c r="F7" s="183"/>
      <c r="G7" s="184"/>
      <c r="H7" s="183"/>
      <c r="I7" s="183"/>
      <c r="J7" s="185"/>
      <c r="K7" s="186">
        <v>15</v>
      </c>
      <c r="L7" s="183" t="s">
        <v>20</v>
      </c>
      <c r="M7" s="187">
        <v>3</v>
      </c>
      <c r="N7" s="188"/>
      <c r="O7" s="183"/>
      <c r="P7" s="189"/>
      <c r="Q7" s="180">
        <f t="shared" ref="Q7:Q20" si="0">SUM(E7,H7,K7,N7)</f>
        <v>15</v>
      </c>
      <c r="R7" s="321">
        <f>+M7</f>
        <v>3</v>
      </c>
      <c r="S7" s="173"/>
    </row>
    <row r="8" spans="1:19" ht="14.4">
      <c r="A8" s="648"/>
      <c r="B8" s="495" t="s">
        <v>45</v>
      </c>
      <c r="C8" s="190" t="s">
        <v>17</v>
      </c>
      <c r="D8" s="181" t="s">
        <v>46</v>
      </c>
      <c r="E8" s="182"/>
      <c r="F8" s="183"/>
      <c r="G8" s="184"/>
      <c r="H8" s="183"/>
      <c r="I8" s="183"/>
      <c r="J8" s="185"/>
      <c r="K8" s="186"/>
      <c r="L8" s="183"/>
      <c r="M8" s="187"/>
      <c r="N8" s="188">
        <v>4</v>
      </c>
      <c r="O8" s="183" t="s">
        <v>20</v>
      </c>
      <c r="P8" s="189">
        <v>3</v>
      </c>
      <c r="Q8" s="180">
        <f t="shared" si="0"/>
        <v>4</v>
      </c>
      <c r="R8" s="321">
        <f>P8</f>
        <v>3</v>
      </c>
      <c r="S8" s="173"/>
    </row>
    <row r="9" spans="1:19" ht="14.4">
      <c r="A9" s="648"/>
      <c r="B9" s="495" t="s">
        <v>57</v>
      </c>
      <c r="C9" s="190" t="s">
        <v>17</v>
      </c>
      <c r="D9" s="181" t="s">
        <v>22</v>
      </c>
      <c r="E9" s="182">
        <v>30</v>
      </c>
      <c r="F9" s="183" t="s">
        <v>19</v>
      </c>
      <c r="G9" s="184">
        <v>4</v>
      </c>
      <c r="H9" s="183">
        <v>30</v>
      </c>
      <c r="I9" s="183" t="s">
        <v>19</v>
      </c>
      <c r="J9" s="185">
        <v>4</v>
      </c>
      <c r="K9" s="186"/>
      <c r="L9" s="191"/>
      <c r="M9" s="187"/>
      <c r="N9" s="188"/>
      <c r="O9" s="192"/>
      <c r="P9" s="189"/>
      <c r="Q9" s="180">
        <f>E9+H9</f>
        <v>60</v>
      </c>
      <c r="R9" s="321">
        <f>G9+J9</f>
        <v>8</v>
      </c>
      <c r="S9" s="173"/>
    </row>
    <row r="10" spans="1:19" ht="14.4">
      <c r="A10" s="648"/>
      <c r="B10" s="495" t="s">
        <v>58</v>
      </c>
      <c r="C10" s="190" t="s">
        <v>17</v>
      </c>
      <c r="D10" s="181" t="s">
        <v>46</v>
      </c>
      <c r="E10" s="182">
        <v>15</v>
      </c>
      <c r="F10" s="183" t="s">
        <v>20</v>
      </c>
      <c r="G10" s="184">
        <v>1</v>
      </c>
      <c r="H10" s="183">
        <v>15</v>
      </c>
      <c r="I10" s="183" t="s">
        <v>20</v>
      </c>
      <c r="J10" s="185">
        <v>1</v>
      </c>
      <c r="K10" s="186">
        <v>30</v>
      </c>
      <c r="L10" s="191" t="s">
        <v>20</v>
      </c>
      <c r="M10" s="187">
        <v>1</v>
      </c>
      <c r="N10" s="188">
        <v>30</v>
      </c>
      <c r="O10" s="192" t="s">
        <v>20</v>
      </c>
      <c r="P10" s="189">
        <v>1</v>
      </c>
      <c r="Q10" s="180">
        <f>E10+H10+K10+N10</f>
        <v>90</v>
      </c>
      <c r="R10" s="321">
        <f>G10+J10+M10+P10</f>
        <v>4</v>
      </c>
      <c r="S10" s="173"/>
    </row>
    <row r="11" spans="1:19" ht="14.4">
      <c r="A11" s="648"/>
      <c r="B11" s="495" t="s">
        <v>100</v>
      </c>
      <c r="C11" s="190" t="s">
        <v>17</v>
      </c>
      <c r="D11" s="181" t="s">
        <v>26</v>
      </c>
      <c r="E11" s="182">
        <v>15</v>
      </c>
      <c r="F11" s="183" t="s">
        <v>20</v>
      </c>
      <c r="G11" s="184">
        <v>1</v>
      </c>
      <c r="H11" s="183"/>
      <c r="I11" s="183"/>
      <c r="J11" s="185"/>
      <c r="K11" s="186"/>
      <c r="L11" s="191"/>
      <c r="M11" s="187"/>
      <c r="N11" s="188"/>
      <c r="O11" s="192"/>
      <c r="P11" s="189"/>
      <c r="Q11" s="180">
        <f>E11</f>
        <v>15</v>
      </c>
      <c r="R11" s="321">
        <f>G11</f>
        <v>1</v>
      </c>
      <c r="S11" s="173"/>
    </row>
    <row r="12" spans="1:19" ht="14.4">
      <c r="A12" s="648"/>
      <c r="B12" s="495" t="s">
        <v>69</v>
      </c>
      <c r="C12" s="190" t="s">
        <v>17</v>
      </c>
      <c r="D12" s="181" t="s">
        <v>22</v>
      </c>
      <c r="E12" s="182">
        <v>60</v>
      </c>
      <c r="F12" s="183" t="s">
        <v>20</v>
      </c>
      <c r="G12" s="184">
        <v>3</v>
      </c>
      <c r="H12" s="183">
        <v>60</v>
      </c>
      <c r="I12" s="183" t="s">
        <v>28</v>
      </c>
      <c r="J12" s="185">
        <v>3</v>
      </c>
      <c r="K12" s="186"/>
      <c r="L12" s="191"/>
      <c r="M12" s="187"/>
      <c r="N12" s="188"/>
      <c r="O12" s="192"/>
      <c r="P12" s="189"/>
      <c r="Q12" s="180">
        <f>E12+H12</f>
        <v>120</v>
      </c>
      <c r="R12" s="321">
        <f>G12+J12</f>
        <v>6</v>
      </c>
      <c r="S12" s="173"/>
    </row>
    <row r="13" spans="1:19" thickBot="1">
      <c r="A13" s="649"/>
      <c r="B13" s="377" t="s">
        <v>65</v>
      </c>
      <c r="C13" s="194" t="s">
        <v>17</v>
      </c>
      <c r="D13" s="195" t="s">
        <v>22</v>
      </c>
      <c r="E13" s="196">
        <v>15</v>
      </c>
      <c r="F13" s="199" t="s">
        <v>20</v>
      </c>
      <c r="G13" s="198">
        <v>1</v>
      </c>
      <c r="H13" s="199">
        <v>15</v>
      </c>
      <c r="I13" s="199" t="s">
        <v>20</v>
      </c>
      <c r="J13" s="200">
        <v>1</v>
      </c>
      <c r="K13" s="206"/>
      <c r="L13" s="234"/>
      <c r="M13" s="207"/>
      <c r="N13" s="197"/>
      <c r="O13" s="235"/>
      <c r="P13" s="208"/>
      <c r="Q13" s="203">
        <f>E13+H13</f>
        <v>30</v>
      </c>
      <c r="R13" s="322">
        <f t="shared" ref="R13:R14" si="1">SUM(G13,J13,M13,P13)</f>
        <v>2</v>
      </c>
      <c r="S13" s="173"/>
    </row>
    <row r="14" spans="1:19" ht="30" customHeight="1">
      <c r="A14" s="647" t="s">
        <v>63</v>
      </c>
      <c r="B14" s="496" t="s">
        <v>25</v>
      </c>
      <c r="C14" s="209" t="s">
        <v>17</v>
      </c>
      <c r="D14" s="488" t="s">
        <v>26</v>
      </c>
      <c r="E14" s="211">
        <v>15</v>
      </c>
      <c r="F14" s="217" t="s">
        <v>20</v>
      </c>
      <c r="G14" s="213">
        <v>1</v>
      </c>
      <c r="H14" s="212">
        <v>15</v>
      </c>
      <c r="I14" s="217" t="s">
        <v>20</v>
      </c>
      <c r="J14" s="492">
        <v>1</v>
      </c>
      <c r="K14" s="211">
        <v>15</v>
      </c>
      <c r="L14" s="493" t="s">
        <v>20</v>
      </c>
      <c r="M14" s="213">
        <v>1</v>
      </c>
      <c r="N14" s="212"/>
      <c r="O14" s="494"/>
      <c r="P14" s="492"/>
      <c r="Q14" s="220">
        <f t="shared" si="0"/>
        <v>45</v>
      </c>
      <c r="R14" s="323">
        <f t="shared" si="1"/>
        <v>3</v>
      </c>
      <c r="S14" s="173"/>
    </row>
    <row r="15" spans="1:19" ht="49.2" customHeight="1">
      <c r="A15" s="648"/>
      <c r="B15" s="496" t="s">
        <v>70</v>
      </c>
      <c r="C15" s="487" t="s">
        <v>17</v>
      </c>
      <c r="D15" s="488" t="s">
        <v>24</v>
      </c>
      <c r="E15" s="216">
        <v>30</v>
      </c>
      <c r="F15" s="217" t="s">
        <v>20</v>
      </c>
      <c r="G15" s="218">
        <v>1</v>
      </c>
      <c r="H15" s="217">
        <v>30</v>
      </c>
      <c r="I15" s="217" t="s">
        <v>23</v>
      </c>
      <c r="J15" s="219">
        <v>2</v>
      </c>
      <c r="K15" s="489"/>
      <c r="L15" s="210"/>
      <c r="M15" s="487"/>
      <c r="N15" s="487"/>
      <c r="O15" s="490"/>
      <c r="P15" s="491"/>
      <c r="Q15" s="220">
        <f t="shared" si="0"/>
        <v>60</v>
      </c>
      <c r="R15" s="323">
        <f>G15+J15</f>
        <v>3</v>
      </c>
      <c r="S15" s="173"/>
    </row>
    <row r="16" spans="1:19" ht="24" customHeight="1" thickBot="1">
      <c r="A16" s="649"/>
      <c r="B16" s="497" t="s">
        <v>53</v>
      </c>
      <c r="C16" s="259" t="s">
        <v>17</v>
      </c>
      <c r="D16" s="260" t="s">
        <v>22</v>
      </c>
      <c r="E16" s="261">
        <v>30</v>
      </c>
      <c r="F16" s="262" t="s">
        <v>20</v>
      </c>
      <c r="G16" s="263">
        <v>1</v>
      </c>
      <c r="H16" s="262">
        <v>30</v>
      </c>
      <c r="I16" s="262" t="s">
        <v>23</v>
      </c>
      <c r="J16" s="264">
        <v>2</v>
      </c>
      <c r="K16" s="265"/>
      <c r="L16" s="266"/>
      <c r="M16" s="259"/>
      <c r="N16" s="259"/>
      <c r="O16" s="267"/>
      <c r="P16" s="268"/>
      <c r="Q16" s="269">
        <f>E16+H16</f>
        <v>60</v>
      </c>
      <c r="R16" s="338">
        <f>+G16+J16</f>
        <v>3</v>
      </c>
      <c r="S16" s="173"/>
    </row>
    <row r="17" spans="1:19" ht="36" customHeight="1">
      <c r="A17" s="638" t="s">
        <v>71</v>
      </c>
      <c r="B17" s="498" t="s">
        <v>50</v>
      </c>
      <c r="C17" s="333" t="s">
        <v>17</v>
      </c>
      <c r="D17" s="171" t="s">
        <v>22</v>
      </c>
      <c r="E17" s="176">
        <v>30</v>
      </c>
      <c r="F17" s="177" t="s">
        <v>23</v>
      </c>
      <c r="G17" s="178">
        <v>2</v>
      </c>
      <c r="H17" s="334"/>
      <c r="I17" s="334"/>
      <c r="J17" s="335"/>
      <c r="K17" s="167"/>
      <c r="L17" s="168"/>
      <c r="M17" s="169"/>
      <c r="N17" s="168"/>
      <c r="O17" s="168"/>
      <c r="P17" s="170"/>
      <c r="Q17" s="172">
        <f t="shared" si="0"/>
        <v>30</v>
      </c>
      <c r="R17" s="320">
        <f>G17</f>
        <v>2</v>
      </c>
      <c r="S17" s="173"/>
    </row>
    <row r="18" spans="1:19" ht="37.950000000000003" customHeight="1">
      <c r="A18" s="639"/>
      <c r="B18" s="499" t="s">
        <v>92</v>
      </c>
      <c r="C18" s="193" t="s">
        <v>17</v>
      </c>
      <c r="D18" s="175" t="s">
        <v>22</v>
      </c>
      <c r="E18" s="182">
        <v>30</v>
      </c>
      <c r="F18" s="183" t="s">
        <v>20</v>
      </c>
      <c r="G18" s="184">
        <v>1</v>
      </c>
      <c r="H18" s="183">
        <v>30</v>
      </c>
      <c r="I18" s="183" t="s">
        <v>23</v>
      </c>
      <c r="J18" s="185">
        <v>2</v>
      </c>
      <c r="K18" s="186"/>
      <c r="L18" s="188"/>
      <c r="M18" s="187"/>
      <c r="N18" s="188"/>
      <c r="O18" s="188"/>
      <c r="P18" s="189"/>
      <c r="Q18" s="180">
        <f t="shared" si="0"/>
        <v>60</v>
      </c>
      <c r="R18" s="321">
        <f>G18+J18</f>
        <v>3</v>
      </c>
      <c r="S18" s="173"/>
    </row>
    <row r="19" spans="1:19" ht="14.4">
      <c r="A19" s="639"/>
      <c r="B19" s="500" t="s">
        <v>34</v>
      </c>
      <c r="C19" s="221" t="s">
        <v>17</v>
      </c>
      <c r="D19" s="222" t="s">
        <v>22</v>
      </c>
      <c r="E19" s="223">
        <v>4</v>
      </c>
      <c r="F19" s="224" t="s">
        <v>20</v>
      </c>
      <c r="G19" s="225">
        <v>0</v>
      </c>
      <c r="H19" s="226"/>
      <c r="I19" s="226"/>
      <c r="J19" s="227"/>
      <c r="K19" s="228"/>
      <c r="L19" s="224"/>
      <c r="M19" s="229"/>
      <c r="N19" s="224"/>
      <c r="O19" s="224"/>
      <c r="P19" s="230"/>
      <c r="Q19" s="180">
        <f t="shared" si="0"/>
        <v>4</v>
      </c>
      <c r="R19" s="321">
        <f t="shared" ref="R19:R20" si="2">SUM(G19,J19,M19,P19)</f>
        <v>0</v>
      </c>
      <c r="S19" s="173"/>
    </row>
    <row r="20" spans="1:19" thickBot="1">
      <c r="A20" s="640"/>
      <c r="B20" s="501" t="s">
        <v>55</v>
      </c>
      <c r="C20" s="194" t="s">
        <v>17</v>
      </c>
      <c r="D20" s="195" t="s">
        <v>24</v>
      </c>
      <c r="E20" s="196">
        <v>30</v>
      </c>
      <c r="F20" s="197" t="s">
        <v>28</v>
      </c>
      <c r="G20" s="198">
        <v>2</v>
      </c>
      <c r="H20" s="199">
        <v>30</v>
      </c>
      <c r="I20" s="197" t="s">
        <v>23</v>
      </c>
      <c r="J20" s="200">
        <v>3</v>
      </c>
      <c r="K20" s="206"/>
      <c r="L20" s="197"/>
      <c r="M20" s="207"/>
      <c r="N20" s="197"/>
      <c r="O20" s="197"/>
      <c r="P20" s="208"/>
      <c r="Q20" s="203">
        <f t="shared" si="0"/>
        <v>60</v>
      </c>
      <c r="R20" s="322">
        <f t="shared" si="2"/>
        <v>5</v>
      </c>
      <c r="S20" s="173"/>
    </row>
    <row r="21" spans="1:19" ht="15.6" thickBot="1">
      <c r="A21"/>
      <c r="B21" s="328"/>
      <c r="C21" s="329"/>
      <c r="D21" s="91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  <c r="P21" s="332"/>
      <c r="Q21" s="339" t="s">
        <v>84</v>
      </c>
      <c r="R21" s="463">
        <f>SUM(R6:R20)</f>
        <v>84</v>
      </c>
    </row>
    <row r="22" spans="1:19" thickBot="1">
      <c r="A22"/>
      <c r="B22" s="652" t="s">
        <v>39</v>
      </c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458">
        <v>36</v>
      </c>
    </row>
    <row r="23" spans="1:19" thickBot="1">
      <c r="A23"/>
      <c r="B23" s="92"/>
      <c r="C23" s="93"/>
      <c r="D23" s="374"/>
      <c r="E23" s="94">
        <f>SUM(E6:E21)</f>
        <v>334</v>
      </c>
      <c r="F23" s="94"/>
      <c r="G23" s="94">
        <f t="shared" ref="G23:P23" si="3">SUM(G6:G21)</f>
        <v>27</v>
      </c>
      <c r="H23" s="94">
        <f t="shared" si="3"/>
        <v>285</v>
      </c>
      <c r="I23" s="94"/>
      <c r="J23" s="94">
        <f t="shared" si="3"/>
        <v>28</v>
      </c>
      <c r="K23" s="94">
        <f t="shared" si="3"/>
        <v>90</v>
      </c>
      <c r="L23" s="94"/>
      <c r="M23" s="94">
        <f t="shared" si="3"/>
        <v>14</v>
      </c>
      <c r="N23" s="94">
        <f t="shared" si="3"/>
        <v>64</v>
      </c>
      <c r="O23" s="94"/>
      <c r="P23" s="284">
        <f t="shared" si="3"/>
        <v>15</v>
      </c>
      <c r="Q23" s="285">
        <f>SUM(E23,H23,K23,N23)</f>
        <v>773</v>
      </c>
      <c r="R23" s="286">
        <f>SUM(R21:R22)</f>
        <v>120</v>
      </c>
    </row>
    <row r="24" spans="1:19" ht="29.4" thickBot="1">
      <c r="A24"/>
      <c r="B24" s="92"/>
      <c r="C24" s="93"/>
      <c r="D24" s="302"/>
      <c r="E24" s="531" t="s">
        <v>82</v>
      </c>
      <c r="F24" s="532"/>
      <c r="G24" s="532"/>
      <c r="H24" s="532"/>
      <c r="I24" s="532"/>
      <c r="J24" s="532"/>
      <c r="K24" s="633" t="s">
        <v>82</v>
      </c>
      <c r="L24" s="634"/>
      <c r="M24" s="634"/>
      <c r="N24" s="634"/>
      <c r="O24" s="634"/>
      <c r="P24" s="635"/>
      <c r="Q24" s="288" t="s">
        <v>80</v>
      </c>
      <c r="R24" s="287" t="s">
        <v>56</v>
      </c>
    </row>
    <row r="25" spans="1:19">
      <c r="A25"/>
      <c r="B25" s="92"/>
      <c r="C25" s="93"/>
      <c r="D25" s="590"/>
      <c r="E25" s="631" t="s">
        <v>81</v>
      </c>
      <c r="F25" s="632"/>
      <c r="G25" s="632"/>
      <c r="H25" s="632" t="s">
        <v>7</v>
      </c>
      <c r="I25" s="632"/>
      <c r="J25" s="528"/>
      <c r="K25" s="625" t="s">
        <v>81</v>
      </c>
      <c r="L25" s="626"/>
      <c r="M25" s="626"/>
      <c r="N25" s="626" t="s">
        <v>7</v>
      </c>
      <c r="O25" s="626"/>
      <c r="P25" s="627"/>
    </row>
    <row r="26" spans="1:19" ht="15.6" thickBot="1">
      <c r="A26"/>
      <c r="B26" s="68"/>
      <c r="C26" s="68"/>
      <c r="D26" s="590"/>
      <c r="E26" s="622">
        <f>SUM(E23,H23)</f>
        <v>619</v>
      </c>
      <c r="F26" s="623"/>
      <c r="G26" s="623"/>
      <c r="H26" s="623">
        <f>SUM(G23,J23)</f>
        <v>55</v>
      </c>
      <c r="I26" s="623"/>
      <c r="J26" s="594"/>
      <c r="K26" s="622">
        <f>SUM(K23,N23)</f>
        <v>154</v>
      </c>
      <c r="L26" s="623"/>
      <c r="M26" s="623"/>
      <c r="N26" s="623">
        <f>SUM(M23,P23)</f>
        <v>29</v>
      </c>
      <c r="O26" s="623"/>
      <c r="P26" s="624"/>
    </row>
    <row r="27" spans="1:19">
      <c r="A27"/>
      <c r="B27" s="68"/>
      <c r="C27" s="68"/>
      <c r="D27" s="299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</row>
    <row r="30" spans="1:19" ht="21" customHeight="1"/>
    <row r="31" spans="1:19" ht="14.4">
      <c r="A31" s="650" t="s">
        <v>87</v>
      </c>
      <c r="B31" s="650"/>
      <c r="C31" s="650"/>
      <c r="D31" s="650"/>
      <c r="E31" s="650"/>
      <c r="F31" s="650"/>
      <c r="G31" s="650"/>
      <c r="H31" s="650"/>
      <c r="I31" s="650"/>
      <c r="J31" s="650"/>
      <c r="K31" s="650"/>
      <c r="L31" s="650"/>
      <c r="M31" s="650"/>
      <c r="N31" s="650"/>
      <c r="O31" s="650"/>
      <c r="P31" s="650"/>
      <c r="Q31" s="650"/>
      <c r="R31" s="650"/>
    </row>
    <row r="32" spans="1:19" ht="14.4">
      <c r="A32" s="650"/>
      <c r="B32" s="650"/>
      <c r="C32" s="650"/>
      <c r="D32" s="650"/>
      <c r="E32" s="650"/>
      <c r="F32" s="650"/>
      <c r="G32" s="650"/>
      <c r="H32" s="650"/>
      <c r="I32" s="650"/>
      <c r="J32" s="650"/>
      <c r="K32" s="650"/>
      <c r="L32" s="650"/>
      <c r="M32" s="650"/>
      <c r="N32" s="650"/>
      <c r="O32" s="650"/>
      <c r="P32" s="650"/>
      <c r="Q32" s="650"/>
      <c r="R32" s="650"/>
    </row>
    <row r="33" spans="1:21">
      <c r="A33"/>
      <c r="P33" s="97"/>
      <c r="Q33" s="98"/>
      <c r="R33" s="97"/>
    </row>
    <row r="34" spans="1:21" ht="15.6" thickBot="1">
      <c r="A34"/>
      <c r="P34" s="97"/>
      <c r="Q34" s="98"/>
      <c r="R34" s="97"/>
    </row>
    <row r="35" spans="1:21" ht="14.4">
      <c r="A35"/>
      <c r="B35" s="553" t="s">
        <v>0</v>
      </c>
      <c r="C35" s="519" t="s">
        <v>1</v>
      </c>
      <c r="D35" s="538" t="s">
        <v>2</v>
      </c>
      <c r="E35" s="521" t="s">
        <v>3</v>
      </c>
      <c r="F35" s="521"/>
      <c r="G35" s="521"/>
      <c r="H35" s="521"/>
      <c r="I35" s="521"/>
      <c r="J35" s="521"/>
      <c r="K35" s="588" t="s">
        <v>4</v>
      </c>
      <c r="L35" s="588"/>
      <c r="M35" s="588"/>
      <c r="N35" s="588"/>
      <c r="O35" s="588"/>
      <c r="P35" s="588"/>
      <c r="Q35" s="555" t="s">
        <v>6</v>
      </c>
      <c r="R35" s="641" t="s">
        <v>7</v>
      </c>
    </row>
    <row r="36" spans="1:21" ht="14.4">
      <c r="A36"/>
      <c r="B36" s="554"/>
      <c r="C36" s="520"/>
      <c r="D36" s="539"/>
      <c r="E36" s="516" t="s">
        <v>8</v>
      </c>
      <c r="F36" s="516"/>
      <c r="G36" s="516"/>
      <c r="H36" s="523" t="s">
        <v>9</v>
      </c>
      <c r="I36" s="523"/>
      <c r="J36" s="523"/>
      <c r="K36" s="589" t="s">
        <v>10</v>
      </c>
      <c r="L36" s="589"/>
      <c r="M36" s="589"/>
      <c r="N36" s="525" t="s">
        <v>11</v>
      </c>
      <c r="O36" s="525"/>
      <c r="P36" s="525"/>
      <c r="Q36" s="556"/>
      <c r="R36" s="642"/>
    </row>
    <row r="37" spans="1:21" thickBot="1">
      <c r="A37"/>
      <c r="B37" s="554"/>
      <c r="C37" s="520"/>
      <c r="D37" s="539"/>
      <c r="E37" s="1" t="s">
        <v>14</v>
      </c>
      <c r="F37" s="2" t="s">
        <v>15</v>
      </c>
      <c r="G37" s="3" t="s">
        <v>7</v>
      </c>
      <c r="H37" s="2" t="s">
        <v>14</v>
      </c>
      <c r="I37" s="2" t="s">
        <v>15</v>
      </c>
      <c r="J37" s="4" t="s">
        <v>7</v>
      </c>
      <c r="K37" s="85" t="s">
        <v>14</v>
      </c>
      <c r="L37" s="86" t="s">
        <v>15</v>
      </c>
      <c r="M37" s="87" t="s">
        <v>7</v>
      </c>
      <c r="N37" s="88" t="s">
        <v>14</v>
      </c>
      <c r="O37" s="86" t="s">
        <v>15</v>
      </c>
      <c r="P37" s="89" t="s">
        <v>7</v>
      </c>
      <c r="Q37" s="556"/>
      <c r="R37" s="651"/>
    </row>
    <row r="38" spans="1:21">
      <c r="A38"/>
      <c r="B38" s="345" t="s">
        <v>51</v>
      </c>
      <c r="C38" s="104" t="s">
        <v>78</v>
      </c>
      <c r="D38" s="236" t="s">
        <v>22</v>
      </c>
      <c r="E38" s="246"/>
      <c r="F38" s="245"/>
      <c r="G38" s="245"/>
      <c r="H38" s="243">
        <v>30</v>
      </c>
      <c r="I38" s="243" t="s">
        <v>23</v>
      </c>
      <c r="J38" s="244">
        <v>2</v>
      </c>
      <c r="K38" s="237"/>
      <c r="L38" s="238"/>
      <c r="M38" s="239"/>
      <c r="N38" s="238"/>
      <c r="O38" s="238"/>
      <c r="P38" s="240"/>
      <c r="Q38" s="116">
        <f>SUM(E38,H38,K38,N38)</f>
        <v>30</v>
      </c>
      <c r="R38" s="346">
        <v>2</v>
      </c>
    </row>
    <row r="39" spans="1:21" ht="14.4">
      <c r="A39"/>
      <c r="B39" s="347" t="s">
        <v>52</v>
      </c>
      <c r="C39" s="104" t="s">
        <v>78</v>
      </c>
      <c r="D39" s="236" t="s">
        <v>22</v>
      </c>
      <c r="E39" s="241"/>
      <c r="F39" s="238"/>
      <c r="G39" s="242"/>
      <c r="H39" s="243"/>
      <c r="I39" s="243"/>
      <c r="J39" s="244"/>
      <c r="K39" s="237">
        <v>30</v>
      </c>
      <c r="L39" s="238" t="s">
        <v>23</v>
      </c>
      <c r="M39" s="239">
        <v>2</v>
      </c>
      <c r="N39" s="238"/>
      <c r="O39" s="238"/>
      <c r="P39" s="240"/>
      <c r="Q39" s="116">
        <f>SUM(E39,H39,K39,N39)</f>
        <v>30</v>
      </c>
      <c r="R39" s="346">
        <f>SUM(G39,J39,M39,P39)</f>
        <v>2</v>
      </c>
    </row>
    <row r="40" spans="1:21" ht="14.4">
      <c r="A40"/>
      <c r="B40" s="347" t="s">
        <v>54</v>
      </c>
      <c r="C40" s="104" t="s">
        <v>78</v>
      </c>
      <c r="D40" s="236" t="s">
        <v>22</v>
      </c>
      <c r="E40" s="241">
        <v>30</v>
      </c>
      <c r="F40" s="238" t="s">
        <v>20</v>
      </c>
      <c r="G40" s="242">
        <v>1</v>
      </c>
      <c r="H40" s="243">
        <v>30</v>
      </c>
      <c r="I40" s="243" t="s">
        <v>23</v>
      </c>
      <c r="J40" s="244">
        <v>2</v>
      </c>
      <c r="K40" s="237"/>
      <c r="L40" s="238"/>
      <c r="M40" s="239"/>
      <c r="N40" s="238"/>
      <c r="O40" s="238"/>
      <c r="P40" s="240"/>
      <c r="Q40" s="247">
        <f>SUM(E40,H40,K40,N40)</f>
        <v>60</v>
      </c>
      <c r="R40" s="348">
        <f>SUM(G40,J40,M40,P40)</f>
        <v>3</v>
      </c>
    </row>
    <row r="41" spans="1:21" ht="14.4">
      <c r="A41"/>
      <c r="B41" s="347" t="s">
        <v>38</v>
      </c>
      <c r="C41" s="104" t="s">
        <v>78</v>
      </c>
      <c r="D41" s="248" t="s">
        <v>22</v>
      </c>
      <c r="E41" s="241"/>
      <c r="F41" s="238"/>
      <c r="G41" s="242"/>
      <c r="H41" s="243">
        <v>30</v>
      </c>
      <c r="I41" s="243" t="s">
        <v>20</v>
      </c>
      <c r="J41" s="244">
        <v>3</v>
      </c>
      <c r="K41" s="237"/>
      <c r="L41" s="238"/>
      <c r="M41" s="239"/>
      <c r="N41" s="238">
        <v>30</v>
      </c>
      <c r="O41" s="238" t="s">
        <v>20</v>
      </c>
      <c r="P41" s="240">
        <v>3</v>
      </c>
      <c r="Q41" s="116">
        <f>SUM(E41,H41,K41,N41)</f>
        <v>60</v>
      </c>
      <c r="R41" s="346">
        <f>SUM(G41,J41,M41,P41)</f>
        <v>6</v>
      </c>
    </row>
    <row r="42" spans="1:21" ht="14.4">
      <c r="A42"/>
      <c r="B42" s="349" t="s">
        <v>48</v>
      </c>
      <c r="C42" s="249" t="s">
        <v>78</v>
      </c>
      <c r="D42" s="250" t="s">
        <v>22</v>
      </c>
      <c r="E42" s="251"/>
      <c r="F42" s="252"/>
      <c r="G42" s="253"/>
      <c r="H42" s="254">
        <v>30</v>
      </c>
      <c r="I42" s="254" t="s">
        <v>28</v>
      </c>
      <c r="J42" s="255">
        <v>2</v>
      </c>
      <c r="K42" s="256"/>
      <c r="L42" s="252"/>
      <c r="M42" s="257"/>
      <c r="N42" s="252"/>
      <c r="O42" s="252"/>
      <c r="P42" s="258"/>
      <c r="Q42" s="116">
        <f>H42</f>
        <v>30</v>
      </c>
      <c r="R42" s="346">
        <f>J42</f>
        <v>2</v>
      </c>
    </row>
    <row r="43" spans="1:21" thickBot="1">
      <c r="A43"/>
      <c r="B43" s="350" t="s">
        <v>49</v>
      </c>
      <c r="C43" s="351" t="s">
        <v>78</v>
      </c>
      <c r="D43" s="352" t="s">
        <v>22</v>
      </c>
      <c r="E43" s="353">
        <v>30</v>
      </c>
      <c r="F43" s="354" t="s">
        <v>28</v>
      </c>
      <c r="G43" s="355">
        <v>2</v>
      </c>
      <c r="H43" s="356"/>
      <c r="I43" s="354"/>
      <c r="J43" s="357"/>
      <c r="K43" s="358"/>
      <c r="L43" s="354"/>
      <c r="M43" s="359"/>
      <c r="N43" s="354"/>
      <c r="O43" s="354"/>
      <c r="P43" s="360"/>
      <c r="Q43" s="361">
        <f>E43</f>
        <v>30</v>
      </c>
      <c r="R43" s="362">
        <f>G43</f>
        <v>2</v>
      </c>
    </row>
    <row r="44" spans="1:21">
      <c r="A44"/>
      <c r="D44" s="97" t="s">
        <v>40</v>
      </c>
      <c r="E44" s="478">
        <f>E40+E43</f>
        <v>60</v>
      </c>
      <c r="F44" s="478"/>
      <c r="G44" s="478">
        <f>G40+G43</f>
        <v>3</v>
      </c>
      <c r="H44" s="478">
        <f>H38+H40+H41+H42</f>
        <v>120</v>
      </c>
      <c r="I44" s="478"/>
      <c r="J44" s="478">
        <f>J38+J40+J41+J42</f>
        <v>9</v>
      </c>
      <c r="K44" s="478">
        <f>K39</f>
        <v>30</v>
      </c>
      <c r="L44" s="478"/>
      <c r="M44" s="478">
        <f>M39</f>
        <v>2</v>
      </c>
      <c r="N44" s="478">
        <f>N41</f>
        <v>30</v>
      </c>
      <c r="O44" s="478"/>
      <c r="P44" s="478">
        <f>P41</f>
        <v>3</v>
      </c>
      <c r="Q44" s="478">
        <f>SUM(Q38:Q43)</f>
        <v>240</v>
      </c>
      <c r="R44" s="478">
        <f>SUM(R38:R43)</f>
        <v>17</v>
      </c>
    </row>
    <row r="45" spans="1:21" ht="10.199999999999999" customHeight="1">
      <c r="A45"/>
      <c r="P45" s="97"/>
      <c r="Q45" s="98"/>
      <c r="R45" s="97"/>
    </row>
    <row r="46" spans="1:21" ht="27" customHeight="1">
      <c r="A46" s="509" t="s">
        <v>88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</row>
    <row r="1048573" spans="18:18">
      <c r="R1048573" t="e">
        <f>SUM(#REF!)</f>
        <v>#REF!</v>
      </c>
    </row>
  </sheetData>
  <mergeCells count="40">
    <mergeCell ref="A14:A16"/>
    <mergeCell ref="A6:A13"/>
    <mergeCell ref="A31:R32"/>
    <mergeCell ref="B35:B37"/>
    <mergeCell ref="C35:C37"/>
    <mergeCell ref="D35:D37"/>
    <mergeCell ref="E35:J35"/>
    <mergeCell ref="K35:P35"/>
    <mergeCell ref="Q35:Q37"/>
    <mergeCell ref="R35:R37"/>
    <mergeCell ref="E36:G36"/>
    <mergeCell ref="H36:J36"/>
    <mergeCell ref="K36:M36"/>
    <mergeCell ref="N36:P36"/>
    <mergeCell ref="B22:Q22"/>
    <mergeCell ref="E26:G26"/>
    <mergeCell ref="E24:J24"/>
    <mergeCell ref="K24:P24"/>
    <mergeCell ref="A2:R2"/>
    <mergeCell ref="A1:R1"/>
    <mergeCell ref="A17:A20"/>
    <mergeCell ref="R3:R5"/>
    <mergeCell ref="E4:G4"/>
    <mergeCell ref="H4:J4"/>
    <mergeCell ref="K4:M4"/>
    <mergeCell ref="N4:P4"/>
    <mergeCell ref="B3:B5"/>
    <mergeCell ref="C3:C5"/>
    <mergeCell ref="Q3:Q5"/>
    <mergeCell ref="D3:D5"/>
    <mergeCell ref="E3:J3"/>
    <mergeCell ref="K3:P3"/>
    <mergeCell ref="D25:D26"/>
    <mergeCell ref="E25:G25"/>
    <mergeCell ref="H25:J25"/>
    <mergeCell ref="K25:M25"/>
    <mergeCell ref="N25:P25"/>
    <mergeCell ref="H26:J26"/>
    <mergeCell ref="K26:M26"/>
    <mergeCell ref="N26:P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Flet,Klarnet,Trąbka,Puzon...1st</vt:lpstr>
      <vt:lpstr>Saksofon 1 st</vt:lpstr>
      <vt:lpstr>Obój,Fagot 1st.</vt:lpstr>
      <vt:lpstr>Dęte bez saksofonu 2st.</vt:lpstr>
      <vt:lpstr>Saksofon 2 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Zgółka</dc:creator>
  <cp:lastModifiedBy>Mikołaj Zgółka</cp:lastModifiedBy>
  <cp:lastPrinted>2021-09-16T13:10:12Z</cp:lastPrinted>
  <dcterms:created xsi:type="dcterms:W3CDTF">2021-07-13T16:08:45Z</dcterms:created>
  <dcterms:modified xsi:type="dcterms:W3CDTF">2023-10-06T08:50:43Z</dcterms:modified>
</cp:coreProperties>
</file>