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341" yWindow="2790" windowWidth="15480" windowHeight="5970" tabRatio="860" activeTab="0"/>
  </bookViews>
  <sheets>
    <sheet name="Stud. ped." sheetId="1" r:id="rId1"/>
    <sheet name="Alt. wiol. ktb. I st. " sheetId="2" r:id="rId2"/>
    <sheet name="Harfa I st." sheetId="3" r:id="rId3"/>
    <sheet name="Gitara Ist." sheetId="4" r:id="rId4"/>
    <sheet name="Lutnictwo I st." sheetId="5" r:id="rId5"/>
    <sheet name="Smyczkowe II st." sheetId="6" r:id="rId6"/>
    <sheet name="Harfa II st. " sheetId="7" r:id="rId7"/>
    <sheet name="Gitara, lutnia II st.)" sheetId="8" r:id="rId8"/>
    <sheet name="Instr. hist. I st." sheetId="9" r:id="rId9"/>
    <sheet name="Instr. hist. II st." sheetId="10" r:id="rId10"/>
    <sheet name="Lutnictwo II st." sheetId="11" r:id="rId11"/>
  </sheets>
  <definedNames>
    <definedName name="_xlnm.Print_Area" localSheetId="1">'Alt. wiol. ktb. I st. '!$A$1:$Y$36</definedName>
    <definedName name="_xlnm.Print_Area" localSheetId="3">'Gitara Ist.'!$A$1:$Y$35</definedName>
    <definedName name="_xlnm.Print_Area" localSheetId="2">'Harfa I st.'!$A$1:$Y$36</definedName>
    <definedName name="_xlnm.Print_Area" localSheetId="8">'Instr. hist. I st.'!$A$1:$Y$37</definedName>
    <definedName name="_xlnm.Print_Area" localSheetId="4">'Lutnictwo I st.'!$A$1:$Y$38</definedName>
    <definedName name="_xlnm.Print_Area" localSheetId="0">'Stud. ped.'!$A$1:$Y$35</definedName>
  </definedNames>
  <calcPr fullCalcOnLoad="1"/>
</workbook>
</file>

<file path=xl/sharedStrings.xml><?xml version="1.0" encoding="utf-8"?>
<sst xmlns="http://schemas.openxmlformats.org/spreadsheetml/2006/main" count="1652" uniqueCount="104">
  <si>
    <t>Rok I</t>
  </si>
  <si>
    <t>Semestr I</t>
  </si>
  <si>
    <t>ECTS</t>
  </si>
  <si>
    <t>Semestr II</t>
  </si>
  <si>
    <t>Semestr III</t>
  </si>
  <si>
    <t>Semestr IV</t>
  </si>
  <si>
    <t>Semestr V</t>
  </si>
  <si>
    <t>Semestr VI</t>
  </si>
  <si>
    <t>Rok II</t>
  </si>
  <si>
    <t>Rok III</t>
  </si>
  <si>
    <t>obowiązkowy</t>
  </si>
  <si>
    <t>Kameralistyka</t>
  </si>
  <si>
    <t>Kształcenie słuchu</t>
  </si>
  <si>
    <t>Historia kultury</t>
  </si>
  <si>
    <t>W-F</t>
  </si>
  <si>
    <t>Krytyka i prelekcja</t>
  </si>
  <si>
    <t>obieralny</t>
  </si>
  <si>
    <t>Kultura języka</t>
  </si>
  <si>
    <t>Psychologia</t>
  </si>
  <si>
    <t>Pedagogika</t>
  </si>
  <si>
    <t>Szkolenie BHP</t>
  </si>
  <si>
    <t>SUMA</t>
  </si>
  <si>
    <t>Emisja głosu</t>
  </si>
  <si>
    <t>Praktyki ogólnopedagogiczne</t>
  </si>
  <si>
    <t>Praktyka metod.-przedmiotowa</t>
  </si>
  <si>
    <t>Metodyka przedmiotu</t>
  </si>
  <si>
    <t>Marketing i animacja kultury</t>
  </si>
  <si>
    <t>Wstęp do filozofii</t>
  </si>
  <si>
    <t>Propedeutyka muzyki współczesnej</t>
  </si>
  <si>
    <t>Zagadnienia wykonawcze muzyki dawnej</t>
  </si>
  <si>
    <t>Estetyka</t>
  </si>
  <si>
    <t>Chór</t>
  </si>
  <si>
    <t xml:space="preserve">Literatura muzyki XX w. </t>
  </si>
  <si>
    <t>Prawo autorskie i prawa pokrewne</t>
  </si>
  <si>
    <t>Analiza dzieła muzycznego</t>
  </si>
  <si>
    <t>Historia muzyki z literaturą</t>
  </si>
  <si>
    <t>Kurs biblioteczny</t>
  </si>
  <si>
    <t>obow./obieral.</t>
  </si>
  <si>
    <t>Przedmiot</t>
  </si>
  <si>
    <t>Typ</t>
  </si>
  <si>
    <t>zal.</t>
  </si>
  <si>
    <t>EgK</t>
  </si>
  <si>
    <t>Zal</t>
  </si>
  <si>
    <t>Egz</t>
  </si>
  <si>
    <t>Proseminarium pracy dyplomowej</t>
  </si>
  <si>
    <t>Seminarium pracy dyplomowej</t>
  </si>
  <si>
    <t>Budowa z zasadami strojenia instrumentów</t>
  </si>
  <si>
    <t>Grupa</t>
  </si>
  <si>
    <t>Kol</t>
  </si>
  <si>
    <t>Orkiestra</t>
  </si>
  <si>
    <t>Studia orkiestrowe z grą a'vista</t>
  </si>
  <si>
    <t>Praktyka w klasie akompaniamentu</t>
  </si>
  <si>
    <t>Literatura specjalistyczna</t>
  </si>
  <si>
    <t>W</t>
  </si>
  <si>
    <t>Ć</t>
  </si>
  <si>
    <t>W/Ć</t>
  </si>
  <si>
    <t>Język obcy (z egzaminem B2)</t>
  </si>
  <si>
    <t>Język obcy (z egzaminem B2+)</t>
  </si>
  <si>
    <t>Techniki autogenne</t>
  </si>
  <si>
    <t>ROCZNIE</t>
  </si>
  <si>
    <t>Harmonia z improwizacją</t>
  </si>
  <si>
    <t>godz.</t>
  </si>
  <si>
    <t>Godz.</t>
  </si>
  <si>
    <t>Forma
zajęć</t>
  </si>
  <si>
    <t>Fakultety</t>
  </si>
  <si>
    <t xml:space="preserve">Fakultety </t>
  </si>
  <si>
    <t>Orkiestra barokowa</t>
  </si>
  <si>
    <t>Zespoły renesansowe</t>
  </si>
  <si>
    <t>Praca z akompaniatorem</t>
  </si>
  <si>
    <t>Praktyka estradowa</t>
  </si>
  <si>
    <t>Studia orkiestrowe</t>
  </si>
  <si>
    <t xml:space="preserve">Praktyka estradowa </t>
  </si>
  <si>
    <t>Improwizacja historyczna z elementami diminucji</t>
  </si>
  <si>
    <t>Dydaktyka ogólna</t>
  </si>
  <si>
    <t>Multimedialne środki nauczania</t>
  </si>
  <si>
    <t>Instrument główny + egz.dyplomowy</t>
  </si>
  <si>
    <t>EK</t>
  </si>
  <si>
    <t>Z</t>
  </si>
  <si>
    <t>K</t>
  </si>
  <si>
    <t>E</t>
  </si>
  <si>
    <t xml:space="preserve"> </t>
  </si>
  <si>
    <t xml:space="preserve">                </t>
  </si>
  <si>
    <t>Przedmiot główny + egz.dyplomowy</t>
  </si>
  <si>
    <t>Gra na instrumencie</t>
  </si>
  <si>
    <t>Praktyka warsztatowa</t>
  </si>
  <si>
    <t xml:space="preserve">Z </t>
  </si>
  <si>
    <t>Analiza dzieła lutniczego</t>
  </si>
  <si>
    <t>Praktyka estradowa z recenzją instrum.</t>
  </si>
  <si>
    <t>Historia sztuki lutniczej z literat. specjal.</t>
  </si>
  <si>
    <t>Zarys instrumentologii</t>
  </si>
  <si>
    <t xml:space="preserve">E </t>
  </si>
  <si>
    <t>Akustyka lutnicza</t>
  </si>
  <si>
    <t>Analiza drgań i dźwieków</t>
  </si>
  <si>
    <t>Konserwacja lutnicza</t>
  </si>
  <si>
    <t>Projektowanie i modelowanie</t>
  </si>
  <si>
    <t xml:space="preserve">                                                                </t>
  </si>
  <si>
    <t>E7;H7;K7;N7</t>
  </si>
  <si>
    <t xml:space="preserve">       </t>
  </si>
  <si>
    <t xml:space="preserve">Harmonia z improwizacją </t>
  </si>
  <si>
    <t>Moduł</t>
  </si>
  <si>
    <t>0 ,5</t>
  </si>
  <si>
    <t>Praktyka estradowa z recenzją instrumentów</t>
  </si>
  <si>
    <t>Analiza drgań i dźwięków</t>
  </si>
  <si>
    <t>Harmonia z elementami improwizacji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</si>
</sst>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6" tint="0.59999001026153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2" borderId="10" xfId="62" applyFont="1" applyFill="1" applyBorder="1" applyAlignment="1">
      <alignment horizontal="center" vertical="center"/>
    </xf>
    <xf numFmtId="0" fontId="2" fillId="32" borderId="10" xfId="62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33" borderId="10" xfId="57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2" borderId="10" xfId="62" applyFont="1" applyFill="1" applyBorder="1" applyAlignment="1">
      <alignment horizontal="center" vertical="center"/>
    </xf>
    <xf numFmtId="0" fontId="2" fillId="32" borderId="10" xfId="62" applyFont="1" applyFill="1" applyBorder="1" applyAlignment="1">
      <alignment horizontal="left" vertical="center"/>
    </xf>
    <xf numFmtId="0" fontId="1" fillId="33" borderId="10" xfId="57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32" borderId="10" xfId="29" applyFont="1" applyFill="1" applyBorder="1" applyAlignment="1">
      <alignment horizontal="center" vertical="center"/>
    </xf>
    <xf numFmtId="0" fontId="1" fillId="32" borderId="10" xfId="23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27" applyFont="1" applyFill="1" applyBorder="1" applyAlignment="1">
      <alignment horizontal="center" vertical="center"/>
    </xf>
    <xf numFmtId="0" fontId="1" fillId="32" borderId="10" xfId="21" applyFont="1" applyFill="1" applyBorder="1" applyAlignment="1">
      <alignment horizontal="center" vertical="center"/>
    </xf>
    <xf numFmtId="0" fontId="1" fillId="32" borderId="10" xfId="30" applyFont="1" applyFill="1" applyBorder="1" applyAlignment="1">
      <alignment horizontal="center" vertical="center"/>
    </xf>
    <xf numFmtId="0" fontId="1" fillId="32" borderId="10" xfId="24" applyFont="1" applyFill="1" applyBorder="1" applyAlignment="1">
      <alignment horizontal="center" vertical="center"/>
    </xf>
    <xf numFmtId="0" fontId="1" fillId="6" borderId="10" xfId="19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10" borderId="10" xfId="29" applyFont="1" applyFill="1" applyBorder="1" applyAlignment="1">
      <alignment horizontal="center" vertical="center"/>
    </xf>
    <xf numFmtId="0" fontId="1" fillId="10" borderId="10" xfId="27" applyFont="1" applyFill="1" applyBorder="1" applyAlignment="1">
      <alignment horizontal="center" vertical="center"/>
    </xf>
    <xf numFmtId="0" fontId="1" fillId="10" borderId="10" xfId="2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8" borderId="10" xfId="51" applyFont="1" applyFill="1" applyBorder="1" applyAlignment="1">
      <alignment horizontal="center" vertical="center"/>
    </xf>
    <xf numFmtId="0" fontId="1" fillId="18" borderId="10" xfId="29" applyFont="1" applyFill="1" applyBorder="1" applyAlignment="1">
      <alignment horizontal="center" vertical="center"/>
    </xf>
    <xf numFmtId="0" fontId="1" fillId="18" borderId="10" xfId="23" applyFont="1" applyFill="1" applyBorder="1" applyAlignment="1">
      <alignment horizontal="center" vertical="center"/>
    </xf>
    <xf numFmtId="0" fontId="1" fillId="18" borderId="10" xfId="27" applyFont="1" applyFill="1" applyBorder="1" applyAlignment="1">
      <alignment horizontal="center" vertical="center"/>
    </xf>
    <xf numFmtId="0" fontId="1" fillId="18" borderId="10" xfId="21" applyFont="1" applyFill="1" applyBorder="1" applyAlignment="1">
      <alignment horizontal="center" vertical="center"/>
    </xf>
    <xf numFmtId="0" fontId="1" fillId="18" borderId="10" xfId="30" applyFont="1" applyFill="1" applyBorder="1" applyAlignment="1">
      <alignment horizontal="center" vertical="center"/>
    </xf>
    <xf numFmtId="0" fontId="1" fillId="18" borderId="10" xfId="24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29" applyFont="1" applyFill="1" applyBorder="1" applyAlignment="1">
      <alignment horizontal="center" vertical="center"/>
    </xf>
    <xf numFmtId="0" fontId="2" fillId="18" borderId="10" xfId="27" applyFont="1" applyFill="1" applyBorder="1" applyAlignment="1">
      <alignment horizontal="center" vertical="center"/>
    </xf>
    <xf numFmtId="0" fontId="2" fillId="18" borderId="10" xfId="30" applyFont="1" applyFill="1" applyBorder="1" applyAlignment="1">
      <alignment horizontal="center" vertical="center"/>
    </xf>
    <xf numFmtId="0" fontId="2" fillId="18" borderId="10" xfId="23" applyFont="1" applyFill="1" applyBorder="1" applyAlignment="1">
      <alignment horizontal="center" vertical="center"/>
    </xf>
    <xf numFmtId="0" fontId="2" fillId="18" borderId="10" xfId="21" applyFont="1" applyFill="1" applyBorder="1" applyAlignment="1">
      <alignment horizontal="center" vertical="center"/>
    </xf>
    <xf numFmtId="0" fontId="2" fillId="18" borderId="10" xfId="24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62" applyFont="1" applyFill="1" applyBorder="1" applyAlignment="1">
      <alignment horizontal="center" vertical="center"/>
    </xf>
    <xf numFmtId="0" fontId="1" fillId="10" borderId="10" xfId="29" applyFont="1" applyFill="1" applyBorder="1" applyAlignment="1">
      <alignment horizontal="center" vertical="center"/>
    </xf>
    <xf numFmtId="0" fontId="1" fillId="10" borderId="10" xfId="27" applyFont="1" applyFill="1" applyBorder="1" applyAlignment="1">
      <alignment horizontal="center" vertical="center"/>
    </xf>
    <xf numFmtId="0" fontId="2" fillId="18" borderId="10" xfId="29" applyFont="1" applyFill="1" applyBorder="1" applyAlignment="1">
      <alignment horizontal="center" vertical="center"/>
    </xf>
    <xf numFmtId="0" fontId="2" fillId="18" borderId="10" xfId="27" applyFont="1" applyFill="1" applyBorder="1" applyAlignment="1">
      <alignment horizontal="center" vertical="center"/>
    </xf>
    <xf numFmtId="0" fontId="2" fillId="18" borderId="10" xfId="23" applyFont="1" applyFill="1" applyBorder="1" applyAlignment="1">
      <alignment horizontal="center" vertical="center"/>
    </xf>
    <xf numFmtId="0" fontId="2" fillId="18" borderId="10" xfId="21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18" borderId="10" xfId="51" applyFont="1" applyFill="1" applyBorder="1" applyAlignment="1">
      <alignment horizontal="center" vertical="center"/>
    </xf>
    <xf numFmtId="0" fontId="1" fillId="18" borderId="10" xfId="29" applyFont="1" applyFill="1" applyBorder="1" applyAlignment="1">
      <alignment horizontal="center" vertical="center"/>
    </xf>
    <xf numFmtId="0" fontId="1" fillId="18" borderId="10" xfId="27" applyFont="1" applyFill="1" applyBorder="1" applyAlignment="1">
      <alignment horizontal="center" vertical="center"/>
    </xf>
    <xf numFmtId="0" fontId="1" fillId="18" borderId="10" xfId="23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18" borderId="10" xfId="2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1" fillId="32" borderId="10" xfId="41" applyFont="1" applyFill="1" applyBorder="1" applyAlignment="1">
      <alignment horizontal="center" vertical="center"/>
    </xf>
    <xf numFmtId="0" fontId="1" fillId="18" borderId="10" xfId="19" applyFont="1" applyFill="1" applyBorder="1" applyAlignment="1">
      <alignment horizontal="center" vertical="center"/>
    </xf>
    <xf numFmtId="0" fontId="1" fillId="10" borderId="10" xfId="2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" fillId="35" borderId="10" xfId="29" applyFont="1" applyFill="1" applyBorder="1" applyAlignment="1">
      <alignment horizontal="center" vertical="center"/>
    </xf>
    <xf numFmtId="0" fontId="1" fillId="35" borderId="10" xfId="23" applyFont="1" applyFill="1" applyBorder="1" applyAlignment="1">
      <alignment horizontal="center" vertical="center"/>
    </xf>
    <xf numFmtId="0" fontId="1" fillId="35" borderId="10" xfId="27" applyFont="1" applyFill="1" applyBorder="1" applyAlignment="1">
      <alignment horizontal="center" vertical="center"/>
    </xf>
    <xf numFmtId="0" fontId="1" fillId="35" borderId="10" xfId="21" applyFont="1" applyFill="1" applyBorder="1" applyAlignment="1">
      <alignment horizontal="center" vertical="center"/>
    </xf>
    <xf numFmtId="0" fontId="1" fillId="18" borderId="11" xfId="51" applyFont="1" applyFill="1" applyBorder="1" applyAlignment="1">
      <alignment horizontal="center" vertical="center"/>
    </xf>
    <xf numFmtId="0" fontId="1" fillId="32" borderId="12" xfId="41" applyFont="1" applyFill="1" applyBorder="1" applyAlignment="1">
      <alignment horizontal="center" vertical="center"/>
    </xf>
    <xf numFmtId="0" fontId="1" fillId="34" borderId="13" xfId="62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18" borderId="11" xfId="0" applyFont="1" applyFill="1" applyBorder="1" applyAlignment="1">
      <alignment horizontal="center" vertical="center"/>
    </xf>
    <xf numFmtId="0" fontId="1" fillId="32" borderId="12" xfId="4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1" fillId="32" borderId="10" xfId="57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1" fillId="10" borderId="10" xfId="0" applyFont="1" applyFill="1" applyBorder="1" applyAlignment="1">
      <alignment horizontal="center" vertical="center"/>
    </xf>
    <xf numFmtId="0" fontId="1" fillId="36" borderId="10" xfId="27" applyFont="1" applyFill="1" applyBorder="1" applyAlignment="1">
      <alignment horizontal="center" vertical="center"/>
    </xf>
    <xf numFmtId="0" fontId="1" fillId="36" borderId="10" xfId="29" applyFont="1" applyFill="1" applyBorder="1" applyAlignment="1">
      <alignment horizontal="center" vertical="center"/>
    </xf>
    <xf numFmtId="0" fontId="1" fillId="36" borderId="10" xfId="2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" fillId="36" borderId="10" xfId="23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1" fillId="36" borderId="10" xfId="29" applyFont="1" applyFill="1" applyBorder="1" applyAlignment="1">
      <alignment horizontal="center" vertical="center"/>
    </xf>
    <xf numFmtId="0" fontId="1" fillId="36" borderId="10" xfId="27" applyFont="1" applyFill="1" applyBorder="1" applyAlignment="1">
      <alignment horizontal="center" vertical="center"/>
    </xf>
    <xf numFmtId="0" fontId="1" fillId="35" borderId="10" xfId="21" applyFont="1" applyFill="1" applyBorder="1" applyAlignment="1">
      <alignment horizontal="center" vertical="center"/>
    </xf>
    <xf numFmtId="0" fontId="1" fillId="35" borderId="10" xfId="29" applyFont="1" applyFill="1" applyBorder="1" applyAlignment="1">
      <alignment horizontal="center" vertical="center"/>
    </xf>
    <xf numFmtId="0" fontId="1" fillId="35" borderId="10" xfId="27" applyFont="1" applyFill="1" applyBorder="1" applyAlignment="1">
      <alignment horizontal="center" vertical="center"/>
    </xf>
    <xf numFmtId="0" fontId="8" fillId="18" borderId="10" xfId="29" applyFont="1" applyFill="1" applyBorder="1" applyAlignment="1">
      <alignment horizontal="center" vertical="center"/>
    </xf>
    <xf numFmtId="0" fontId="8" fillId="18" borderId="10" xfId="27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18" borderId="10" xfId="23" applyFont="1" applyFill="1" applyBorder="1" applyAlignment="1">
      <alignment horizontal="center" vertical="center"/>
    </xf>
    <xf numFmtId="0" fontId="8" fillId="18" borderId="10" xfId="2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/>
    </xf>
    <xf numFmtId="0" fontId="7" fillId="35" borderId="10" xfId="29" applyFont="1" applyFill="1" applyBorder="1" applyAlignment="1">
      <alignment horizontal="center" vertical="center"/>
    </xf>
    <xf numFmtId="0" fontId="7" fillId="35" borderId="10" xfId="23" applyFont="1" applyFill="1" applyBorder="1" applyAlignment="1">
      <alignment horizontal="center" vertical="center"/>
    </xf>
    <xf numFmtId="0" fontId="7" fillId="10" borderId="10" xfId="27" applyFont="1" applyFill="1" applyBorder="1" applyAlignment="1">
      <alignment horizontal="center" vertical="center"/>
    </xf>
    <xf numFmtId="0" fontId="7" fillId="10" borderId="10" xfId="29" applyFont="1" applyFill="1" applyBorder="1" applyAlignment="1">
      <alignment horizontal="center" vertical="center"/>
    </xf>
    <xf numFmtId="0" fontId="7" fillId="10" borderId="10" xfId="21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2" borderId="10" xfId="62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27" applyFont="1" applyFill="1" applyBorder="1" applyAlignment="1">
      <alignment horizontal="center" vertical="center"/>
    </xf>
    <xf numFmtId="0" fontId="7" fillId="35" borderId="10" xfId="21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32" borderId="10" xfId="62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18" borderId="10" xfId="51" applyFont="1" applyFill="1" applyBorder="1" applyAlignment="1">
      <alignment horizontal="center" vertical="center"/>
    </xf>
    <xf numFmtId="0" fontId="7" fillId="18" borderId="10" xfId="29" applyFont="1" applyFill="1" applyBorder="1" applyAlignment="1">
      <alignment horizontal="center" vertical="center"/>
    </xf>
    <xf numFmtId="0" fontId="7" fillId="18" borderId="10" xfId="23" applyFont="1" applyFill="1" applyBorder="1" applyAlignment="1">
      <alignment horizontal="center" vertical="center"/>
    </xf>
    <xf numFmtId="0" fontId="7" fillId="18" borderId="10" xfId="27" applyFont="1" applyFill="1" applyBorder="1" applyAlignment="1">
      <alignment horizontal="center" vertical="center"/>
    </xf>
    <xf numFmtId="0" fontId="7" fillId="18" borderId="10" xfId="21" applyFont="1" applyFill="1" applyBorder="1" applyAlignment="1">
      <alignment horizontal="center" vertical="center"/>
    </xf>
    <xf numFmtId="0" fontId="7" fillId="18" borderId="10" xfId="19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32" borderId="10" xfId="4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57" applyFont="1" applyFill="1" applyBorder="1" applyAlignment="1">
      <alignment horizontal="center" vertical="center"/>
    </xf>
    <xf numFmtId="0" fontId="8" fillId="18" borderId="10" xfId="30" applyFont="1" applyFill="1" applyBorder="1" applyAlignment="1">
      <alignment horizontal="center" vertical="center"/>
    </xf>
    <xf numFmtId="0" fontId="8" fillId="18" borderId="10" xfId="24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32" borderId="10" xfId="29" applyFont="1" applyFill="1" applyBorder="1" applyAlignment="1">
      <alignment horizontal="center" vertical="center"/>
    </xf>
    <xf numFmtId="0" fontId="7" fillId="32" borderId="10" xfId="23" applyFont="1" applyFill="1" applyBorder="1" applyAlignment="1">
      <alignment horizontal="center" vertical="center"/>
    </xf>
    <xf numFmtId="0" fontId="7" fillId="32" borderId="10" xfId="30" applyFont="1" applyFill="1" applyBorder="1" applyAlignment="1">
      <alignment horizontal="center" vertical="center"/>
    </xf>
    <xf numFmtId="0" fontId="7" fillId="32" borderId="10" xfId="24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32" borderId="10" xfId="27" applyFont="1" applyFill="1" applyBorder="1" applyAlignment="1">
      <alignment horizontal="center" vertical="center"/>
    </xf>
    <xf numFmtId="0" fontId="7" fillId="10" borderId="10" xfId="62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32" borderId="10" xfId="2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7" fillId="18" borderId="10" xfId="30" applyFont="1" applyFill="1" applyBorder="1" applyAlignment="1">
      <alignment horizontal="center" vertical="center"/>
    </xf>
    <xf numFmtId="0" fontId="7" fillId="18" borderId="10" xfId="24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8" fillId="32" borderId="14" xfId="0" applyFont="1" applyFill="1" applyBorder="1" applyAlignment="1">
      <alignment/>
    </xf>
    <xf numFmtId="0" fontId="7" fillId="32" borderId="10" xfId="57" applyFont="1" applyFill="1" applyBorder="1" applyAlignment="1">
      <alignment horizontal="center" vertical="center"/>
    </xf>
    <xf numFmtId="0" fontId="7" fillId="36" borderId="10" xfId="27" applyFont="1" applyFill="1" applyBorder="1" applyAlignment="1">
      <alignment horizontal="center" vertical="center"/>
    </xf>
    <xf numFmtId="0" fontId="7" fillId="36" borderId="10" xfId="29" applyFont="1" applyFill="1" applyBorder="1" applyAlignment="1">
      <alignment horizontal="center" vertical="center"/>
    </xf>
    <xf numFmtId="0" fontId="7" fillId="36" borderId="10" xfId="2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2" borderId="10" xfId="62" applyFont="1" applyFill="1" applyBorder="1" applyAlignment="1">
      <alignment horizontal="center" vertical="center"/>
    </xf>
    <xf numFmtId="0" fontId="7" fillId="32" borderId="10" xfId="57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10" fillId="18" borderId="10" xfId="29" applyFont="1" applyFill="1" applyBorder="1" applyAlignment="1">
      <alignment horizontal="center" vertical="center"/>
    </xf>
    <xf numFmtId="0" fontId="10" fillId="18" borderId="10" xfId="27" applyFont="1" applyFill="1" applyBorder="1" applyAlignment="1">
      <alignment horizontal="center" vertical="center"/>
    </xf>
    <xf numFmtId="0" fontId="10" fillId="18" borderId="10" xfId="3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18" borderId="10" xfId="23" applyFont="1" applyFill="1" applyBorder="1" applyAlignment="1">
      <alignment horizontal="center" vertical="center"/>
    </xf>
    <xf numFmtId="0" fontId="10" fillId="18" borderId="10" xfId="21" applyFont="1" applyFill="1" applyBorder="1" applyAlignment="1">
      <alignment horizontal="center" vertical="center"/>
    </xf>
    <xf numFmtId="0" fontId="10" fillId="18" borderId="10" xfId="24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/>
    </xf>
    <xf numFmtId="0" fontId="9" fillId="32" borderId="10" xfId="29" applyFont="1" applyFill="1" applyBorder="1" applyAlignment="1">
      <alignment horizontal="center" vertical="center"/>
    </xf>
    <xf numFmtId="0" fontId="9" fillId="32" borderId="10" xfId="23" applyFont="1" applyFill="1" applyBorder="1" applyAlignment="1">
      <alignment horizontal="center" vertical="center"/>
    </xf>
    <xf numFmtId="0" fontId="9" fillId="10" borderId="10" xfId="27" applyFont="1" applyFill="1" applyBorder="1" applyAlignment="1">
      <alignment horizontal="center" vertical="center"/>
    </xf>
    <xf numFmtId="0" fontId="9" fillId="10" borderId="10" xfId="29" applyFont="1" applyFill="1" applyBorder="1" applyAlignment="1">
      <alignment horizontal="center" vertical="center"/>
    </xf>
    <xf numFmtId="0" fontId="9" fillId="10" borderId="10" xfId="21" applyFont="1" applyFill="1" applyBorder="1" applyAlignment="1">
      <alignment horizontal="center" vertical="center"/>
    </xf>
    <xf numFmtId="0" fontId="9" fillId="32" borderId="10" xfId="30" applyFont="1" applyFill="1" applyBorder="1" applyAlignment="1">
      <alignment horizontal="center" vertical="center"/>
    </xf>
    <xf numFmtId="0" fontId="9" fillId="32" borderId="10" xfId="24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27" applyFont="1" applyFill="1" applyBorder="1" applyAlignment="1">
      <alignment horizontal="center" vertical="center"/>
    </xf>
    <xf numFmtId="0" fontId="10" fillId="32" borderId="10" xfId="62" applyFont="1" applyFill="1" applyBorder="1" applyAlignment="1">
      <alignment horizontal="center" vertical="center"/>
    </xf>
    <xf numFmtId="0" fontId="9" fillId="10" borderId="10" xfId="62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9" fillId="32" borderId="10" xfId="2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32" borderId="10" xfId="62" applyFont="1" applyFill="1" applyBorder="1" applyAlignment="1">
      <alignment horizontal="left" vertical="center"/>
    </xf>
    <xf numFmtId="0" fontId="9" fillId="32" borderId="10" xfId="6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18" borderId="10" xfId="51" applyFont="1" applyFill="1" applyBorder="1" applyAlignment="1">
      <alignment horizontal="center" vertical="center"/>
    </xf>
    <xf numFmtId="0" fontId="9" fillId="18" borderId="10" xfId="29" applyFont="1" applyFill="1" applyBorder="1" applyAlignment="1">
      <alignment horizontal="center" vertical="center"/>
    </xf>
    <xf numFmtId="0" fontId="9" fillId="18" borderId="10" xfId="23" applyFont="1" applyFill="1" applyBorder="1" applyAlignment="1">
      <alignment horizontal="center" vertical="center"/>
    </xf>
    <xf numFmtId="0" fontId="9" fillId="18" borderId="10" xfId="27" applyFont="1" applyFill="1" applyBorder="1" applyAlignment="1">
      <alignment horizontal="center" vertical="center"/>
    </xf>
    <xf numFmtId="0" fontId="9" fillId="18" borderId="10" xfId="21" applyFont="1" applyFill="1" applyBorder="1" applyAlignment="1">
      <alignment horizontal="center" vertical="center"/>
    </xf>
    <xf numFmtId="0" fontId="9" fillId="18" borderId="10" xfId="30" applyFont="1" applyFill="1" applyBorder="1" applyAlignment="1">
      <alignment horizontal="center" vertical="center"/>
    </xf>
    <xf numFmtId="0" fontId="9" fillId="18" borderId="10" xfId="24" applyFont="1" applyFill="1" applyBorder="1" applyAlignment="1">
      <alignment horizontal="center" vertical="center"/>
    </xf>
    <xf numFmtId="0" fontId="9" fillId="18" borderId="10" xfId="19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2" borderId="10" xfId="41" applyFont="1" applyFill="1" applyBorder="1" applyAlignment="1">
      <alignment horizontal="center" vertical="center"/>
    </xf>
    <xf numFmtId="0" fontId="9" fillId="32" borderId="13" xfId="19" applyFont="1" applyFill="1" applyBorder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/>
    </xf>
    <xf numFmtId="0" fontId="10" fillId="32" borderId="14" xfId="0" applyFont="1" applyFill="1" applyBorder="1" applyAlignment="1">
      <alignment/>
    </xf>
    <xf numFmtId="0" fontId="9" fillId="32" borderId="10" xfId="57" applyFont="1" applyFill="1" applyBorder="1" applyAlignment="1">
      <alignment horizontal="center" vertical="center"/>
    </xf>
    <xf numFmtId="0" fontId="9" fillId="32" borderId="15" xfId="19" applyFont="1" applyFill="1" applyBorder="1" applyAlignment="1">
      <alignment vertical="center"/>
    </xf>
    <xf numFmtId="0" fontId="10" fillId="38" borderId="10" xfId="29" applyFont="1" applyFill="1" applyBorder="1" applyAlignment="1">
      <alignment horizontal="center" vertical="center"/>
    </xf>
    <xf numFmtId="0" fontId="10" fillId="38" borderId="10" xfId="23" applyFont="1" applyFill="1" applyBorder="1" applyAlignment="1">
      <alignment horizontal="center" vertical="center"/>
    </xf>
    <xf numFmtId="0" fontId="10" fillId="38" borderId="10" xfId="27" applyFont="1" applyFill="1" applyBorder="1" applyAlignment="1">
      <alignment horizontal="center" vertical="center"/>
    </xf>
    <xf numFmtId="0" fontId="10" fillId="38" borderId="10" xfId="21" applyFont="1" applyFill="1" applyBorder="1" applyAlignment="1">
      <alignment horizontal="center" vertical="center"/>
    </xf>
    <xf numFmtId="0" fontId="10" fillId="38" borderId="10" xfId="30" applyFont="1" applyFill="1" applyBorder="1" applyAlignment="1">
      <alignment horizontal="center" vertical="center"/>
    </xf>
    <xf numFmtId="0" fontId="10" fillId="38" borderId="10" xfId="24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0" xfId="51" applyFont="1" applyFill="1" applyBorder="1" applyAlignment="1">
      <alignment horizontal="center" vertical="center"/>
    </xf>
    <xf numFmtId="0" fontId="49" fillId="38" borderId="10" xfId="27" applyFont="1" applyFill="1" applyBorder="1" applyAlignment="1">
      <alignment horizontal="center" vertical="center"/>
    </xf>
    <xf numFmtId="0" fontId="49" fillId="38" borderId="10" xfId="21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0" fontId="9" fillId="38" borderId="10" xfId="27" applyFont="1" applyFill="1" applyBorder="1" applyAlignment="1">
      <alignment horizontal="center" vertical="center"/>
    </xf>
    <xf numFmtId="0" fontId="9" fillId="38" borderId="10" xfId="21" applyFont="1" applyFill="1" applyBorder="1" applyAlignment="1">
      <alignment horizontal="center" vertical="center"/>
    </xf>
    <xf numFmtId="0" fontId="9" fillId="38" borderId="10" xfId="29" applyFont="1" applyFill="1" applyBorder="1" applyAlignment="1">
      <alignment horizontal="center" vertical="center"/>
    </xf>
    <xf numFmtId="0" fontId="9" fillId="38" borderId="10" xfId="23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10" xfId="62" applyFont="1" applyFill="1" applyBorder="1" applyAlignment="1">
      <alignment horizontal="center" vertical="center"/>
    </xf>
    <xf numFmtId="0" fontId="9" fillId="38" borderId="10" xfId="30" applyFont="1" applyFill="1" applyBorder="1" applyAlignment="1">
      <alignment horizontal="center" vertical="center"/>
    </xf>
    <xf numFmtId="0" fontId="9" fillId="38" borderId="10" xfId="24" applyFont="1" applyFill="1" applyBorder="1" applyAlignment="1">
      <alignment horizontal="center" vertical="center"/>
    </xf>
    <xf numFmtId="0" fontId="9" fillId="38" borderId="10" xfId="19" applyFont="1" applyFill="1" applyBorder="1" applyAlignment="1">
      <alignment horizontal="center" vertical="center"/>
    </xf>
    <xf numFmtId="0" fontId="9" fillId="32" borderId="10" xfId="41" applyFont="1" applyFill="1" applyBorder="1" applyAlignment="1">
      <alignment horizontal="center" vertical="center"/>
    </xf>
    <xf numFmtId="0" fontId="9" fillId="38" borderId="10" xfId="41" applyFont="1" applyFill="1" applyBorder="1" applyAlignment="1">
      <alignment horizontal="center" vertical="center" wrapText="1"/>
    </xf>
    <xf numFmtId="0" fontId="10" fillId="38" borderId="10" xfId="30" applyFont="1" applyFill="1" applyBorder="1" applyAlignment="1">
      <alignment horizontal="center" vertical="center"/>
    </xf>
    <xf numFmtId="0" fontId="10" fillId="38" borderId="10" xfId="27" applyFont="1" applyFill="1" applyBorder="1" applyAlignment="1">
      <alignment horizontal="center" vertical="center"/>
    </xf>
    <xf numFmtId="0" fontId="9" fillId="32" borderId="10" xfId="19" applyFont="1" applyFill="1" applyBorder="1" applyAlignment="1">
      <alignment horizontal="center" vertical="center"/>
    </xf>
    <xf numFmtId="0" fontId="10" fillId="38" borderId="10" xfId="29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 wrapText="1"/>
    </xf>
    <xf numFmtId="0" fontId="9" fillId="38" borderId="10" xfId="41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8" fillId="18" borderId="10" xfId="29" applyFont="1" applyFill="1" applyBorder="1" applyAlignment="1">
      <alignment horizontal="center" vertical="center"/>
    </xf>
    <xf numFmtId="0" fontId="8" fillId="18" borderId="10" xfId="27" applyFont="1" applyFill="1" applyBorder="1" applyAlignment="1">
      <alignment horizontal="center" vertical="center"/>
    </xf>
    <xf numFmtId="0" fontId="7" fillId="18" borderId="10" xfId="41" applyFont="1" applyFill="1" applyBorder="1" applyAlignment="1">
      <alignment horizontal="center" vertical="center" wrapText="1"/>
    </xf>
    <xf numFmtId="0" fontId="7" fillId="18" borderId="10" xfId="41" applyFont="1" applyFill="1" applyBorder="1" applyAlignment="1">
      <alignment horizontal="center" vertical="center"/>
    </xf>
    <xf numFmtId="0" fontId="7" fillId="32" borderId="10" xfId="41" applyFont="1" applyFill="1" applyBorder="1" applyAlignment="1">
      <alignment horizontal="center" vertical="center"/>
    </xf>
    <xf numFmtId="0" fontId="8" fillId="18" borderId="10" xfId="30" applyFont="1" applyFill="1" applyBorder="1" applyAlignment="1">
      <alignment horizontal="center" vertical="center"/>
    </xf>
    <xf numFmtId="0" fontId="7" fillId="32" borderId="10" xfId="19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1" fillId="18" borderId="10" xfId="4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18" borderId="10" xfId="27" applyFont="1" applyFill="1" applyBorder="1" applyAlignment="1">
      <alignment horizontal="center" vertical="center"/>
    </xf>
    <xf numFmtId="0" fontId="2" fillId="18" borderId="10" xfId="29" applyFont="1" applyFill="1" applyBorder="1" applyAlignment="1">
      <alignment horizontal="center" vertical="center"/>
    </xf>
    <xf numFmtId="0" fontId="1" fillId="6" borderId="10" xfId="19" applyFont="1" applyBorder="1" applyAlignment="1">
      <alignment horizontal="center" vertical="center"/>
    </xf>
    <xf numFmtId="0" fontId="1" fillId="32" borderId="10" xfId="41" applyFont="1" applyFill="1" applyBorder="1" applyAlignment="1">
      <alignment horizontal="center" vertical="center"/>
    </xf>
    <xf numFmtId="0" fontId="1" fillId="27" borderId="10" xfId="41" applyFont="1" applyBorder="1" applyAlignment="1">
      <alignment horizontal="center" vertical="center" wrapText="1"/>
    </xf>
    <xf numFmtId="0" fontId="1" fillId="18" borderId="10" xfId="41" applyFont="1" applyFill="1" applyBorder="1" applyAlignment="1">
      <alignment horizontal="center" vertical="center"/>
    </xf>
    <xf numFmtId="0" fontId="1" fillId="6" borderId="10" xfId="19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32" borderId="10" xfId="41" applyFont="1" applyFill="1" applyBorder="1" applyAlignment="1">
      <alignment horizontal="center" vertical="center"/>
    </xf>
    <xf numFmtId="0" fontId="1" fillId="18" borderId="10" xfId="41" applyFont="1" applyFill="1" applyBorder="1" applyAlignment="1">
      <alignment horizontal="center" vertical="center" wrapText="1"/>
    </xf>
    <xf numFmtId="0" fontId="2" fillId="18" borderId="10" xfId="29" applyFont="1" applyFill="1" applyBorder="1" applyAlignment="1">
      <alignment horizontal="center" vertical="center"/>
    </xf>
    <xf numFmtId="0" fontId="2" fillId="18" borderId="10" xfId="27" applyFont="1" applyFill="1" applyBorder="1" applyAlignment="1">
      <alignment horizontal="center" vertical="center"/>
    </xf>
    <xf numFmtId="0" fontId="2" fillId="18" borderId="10" xfId="30" applyFont="1" applyFill="1" applyBorder="1" applyAlignment="1">
      <alignment horizontal="center" vertical="center"/>
    </xf>
    <xf numFmtId="0" fontId="1" fillId="27" borderId="10" xfId="41" applyFont="1" applyBorder="1" applyAlignment="1">
      <alignment horizontal="center" vertical="center" wrapText="1"/>
    </xf>
    <xf numFmtId="0" fontId="1" fillId="18" borderId="10" xfId="41" applyFont="1" applyFill="1" applyBorder="1" applyAlignment="1">
      <alignment horizontal="center" vertical="center"/>
    </xf>
    <xf numFmtId="0" fontId="1" fillId="32" borderId="10" xfId="19" applyFont="1" applyFill="1" applyBorder="1" applyAlignment="1">
      <alignment horizontal="center" vertical="center"/>
    </xf>
    <xf numFmtId="0" fontId="7" fillId="6" borderId="10" xfId="19" applyFont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7" fillId="27" borderId="10" xfId="4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5"/>
  <sheetViews>
    <sheetView tabSelected="1" view="pageLayout" zoomScale="75" zoomScaleNormal="80" zoomScalePageLayoutView="75" workbookViewId="0" topLeftCell="A1">
      <selection activeCell="C30" sqref="C30"/>
    </sheetView>
  </sheetViews>
  <sheetFormatPr defaultColWidth="9.140625" defaultRowHeight="15"/>
  <cols>
    <col min="1" max="1" width="10.7109375" style="168" customWidth="1"/>
    <col min="2" max="2" width="29.7109375" style="168" customWidth="1"/>
    <col min="3" max="3" width="13.8515625" style="168" bestFit="1" customWidth="1"/>
    <col min="4" max="4" width="8.140625" style="168" bestFit="1" customWidth="1"/>
    <col min="5" max="5" width="5.421875" style="168" bestFit="1" customWidth="1"/>
    <col min="6" max="6" width="4.140625" style="168" bestFit="1" customWidth="1"/>
    <col min="7" max="8" width="5.421875" style="168" bestFit="1" customWidth="1"/>
    <col min="9" max="9" width="4.140625" style="168" bestFit="1" customWidth="1"/>
    <col min="10" max="11" width="5.421875" style="168" bestFit="1" customWidth="1"/>
    <col min="12" max="12" width="4.140625" style="168" bestFit="1" customWidth="1"/>
    <col min="13" max="13" width="4.8515625" style="168" bestFit="1" customWidth="1"/>
    <col min="14" max="14" width="5.421875" style="168" bestFit="1" customWidth="1"/>
    <col min="15" max="15" width="4.140625" style="168" bestFit="1" customWidth="1"/>
    <col min="16" max="16" width="4.8515625" style="168" bestFit="1" customWidth="1"/>
    <col min="17" max="17" width="5.421875" style="168" bestFit="1" customWidth="1"/>
    <col min="18" max="18" width="4.140625" style="168" bestFit="1" customWidth="1"/>
    <col min="19" max="20" width="5.421875" style="168" bestFit="1" customWidth="1"/>
    <col min="21" max="21" width="4.140625" style="168" bestFit="1" customWidth="1"/>
    <col min="22" max="22" width="5.421875" style="168" bestFit="1" customWidth="1"/>
    <col min="23" max="23" width="6.00390625" style="168" bestFit="1" customWidth="1"/>
    <col min="24" max="24" width="6.00390625" style="168" customWidth="1"/>
    <col min="25" max="25" width="4.140625" style="168" customWidth="1"/>
    <col min="26" max="16384" width="9.140625" style="168" customWidth="1"/>
  </cols>
  <sheetData>
    <row r="1" spans="1:24" ht="15.75">
      <c r="A1" s="233" t="s">
        <v>99</v>
      </c>
      <c r="B1" s="241" t="s">
        <v>38</v>
      </c>
      <c r="C1" s="233" t="s">
        <v>39</v>
      </c>
      <c r="D1" s="233" t="s">
        <v>63</v>
      </c>
      <c r="E1" s="237" t="s">
        <v>0</v>
      </c>
      <c r="F1" s="237"/>
      <c r="G1" s="237"/>
      <c r="H1" s="237"/>
      <c r="I1" s="237"/>
      <c r="J1" s="237"/>
      <c r="K1" s="235" t="s">
        <v>8</v>
      </c>
      <c r="L1" s="235"/>
      <c r="M1" s="235"/>
      <c r="N1" s="235"/>
      <c r="O1" s="235"/>
      <c r="P1" s="235"/>
      <c r="Q1" s="234" t="s">
        <v>9</v>
      </c>
      <c r="R1" s="234"/>
      <c r="S1" s="234"/>
      <c r="T1" s="234"/>
      <c r="U1" s="234"/>
      <c r="V1" s="234"/>
      <c r="W1" s="233" t="s">
        <v>62</v>
      </c>
      <c r="X1" s="233" t="s">
        <v>2</v>
      </c>
    </row>
    <row r="2" spans="1:24" ht="15.75">
      <c r="A2" s="233"/>
      <c r="B2" s="241"/>
      <c r="C2" s="233"/>
      <c r="D2" s="233"/>
      <c r="E2" s="237" t="s">
        <v>1</v>
      </c>
      <c r="F2" s="237"/>
      <c r="G2" s="237"/>
      <c r="H2" s="237" t="s">
        <v>3</v>
      </c>
      <c r="I2" s="237"/>
      <c r="J2" s="237"/>
      <c r="K2" s="235" t="s">
        <v>4</v>
      </c>
      <c r="L2" s="235"/>
      <c r="M2" s="235"/>
      <c r="N2" s="235" t="s">
        <v>5</v>
      </c>
      <c r="O2" s="235"/>
      <c r="P2" s="235"/>
      <c r="Q2" s="234" t="s">
        <v>6</v>
      </c>
      <c r="R2" s="234"/>
      <c r="S2" s="234"/>
      <c r="T2" s="234" t="s">
        <v>7</v>
      </c>
      <c r="U2" s="234"/>
      <c r="V2" s="234"/>
      <c r="W2" s="233"/>
      <c r="X2" s="233"/>
    </row>
    <row r="3" spans="1:24" ht="15.75">
      <c r="A3" s="233"/>
      <c r="B3" s="241"/>
      <c r="C3" s="233"/>
      <c r="D3" s="233"/>
      <c r="E3" s="212" t="s">
        <v>61</v>
      </c>
      <c r="F3" s="212" t="s">
        <v>40</v>
      </c>
      <c r="G3" s="213" t="s">
        <v>2</v>
      </c>
      <c r="H3" s="212" t="s">
        <v>61</v>
      </c>
      <c r="I3" s="212" t="s">
        <v>40</v>
      </c>
      <c r="J3" s="213" t="s">
        <v>2</v>
      </c>
      <c r="K3" s="214" t="s">
        <v>61</v>
      </c>
      <c r="L3" s="212" t="s">
        <v>40</v>
      </c>
      <c r="M3" s="215" t="s">
        <v>2</v>
      </c>
      <c r="N3" s="214" t="s">
        <v>61</v>
      </c>
      <c r="O3" s="212" t="s">
        <v>40</v>
      </c>
      <c r="P3" s="215" t="s">
        <v>2</v>
      </c>
      <c r="Q3" s="216" t="s">
        <v>61</v>
      </c>
      <c r="R3" s="212" t="s">
        <v>40</v>
      </c>
      <c r="S3" s="217" t="s">
        <v>2</v>
      </c>
      <c r="T3" s="216" t="s">
        <v>61</v>
      </c>
      <c r="U3" s="212" t="s">
        <v>40</v>
      </c>
      <c r="V3" s="217" t="s">
        <v>2</v>
      </c>
      <c r="W3" s="233"/>
      <c r="X3" s="233"/>
    </row>
    <row r="4" spans="1:24" ht="15.75">
      <c r="A4" s="242"/>
      <c r="B4" s="172"/>
      <c r="C4" s="173"/>
      <c r="D4" s="173"/>
      <c r="E4" s="184"/>
      <c r="F4" s="184"/>
      <c r="G4" s="184"/>
      <c r="H4" s="184"/>
      <c r="I4" s="184"/>
      <c r="J4" s="184"/>
      <c r="K4" s="220"/>
      <c r="L4" s="220"/>
      <c r="M4" s="221"/>
      <c r="N4" s="220"/>
      <c r="O4" s="220"/>
      <c r="P4" s="221"/>
      <c r="Q4" s="179"/>
      <c r="R4" s="185"/>
      <c r="S4" s="180"/>
      <c r="T4" s="179"/>
      <c r="U4" s="185"/>
      <c r="V4" s="180"/>
      <c r="W4" s="218">
        <f aca="true" t="shared" si="0" ref="W4:W17">SUM(E4,H4,K4,N4,Q4,T4)</f>
        <v>0</v>
      </c>
      <c r="X4" s="227">
        <f>SUM(G4,J4,M4,P4,S4,V4,)</f>
        <v>0</v>
      </c>
    </row>
    <row r="5" spans="1:24" ht="15.75">
      <c r="A5" s="242"/>
      <c r="B5" s="172"/>
      <c r="C5" s="173"/>
      <c r="D5" s="173"/>
      <c r="E5" s="174"/>
      <c r="F5" s="185"/>
      <c r="G5" s="175"/>
      <c r="H5" s="174"/>
      <c r="I5" s="185"/>
      <c r="J5" s="175"/>
      <c r="K5" s="220"/>
      <c r="L5" s="220"/>
      <c r="M5" s="221"/>
      <c r="N5" s="220"/>
      <c r="O5" s="220"/>
      <c r="P5" s="221"/>
      <c r="Q5" s="179"/>
      <c r="R5" s="179"/>
      <c r="S5" s="180"/>
      <c r="T5" s="179"/>
      <c r="U5" s="179"/>
      <c r="V5" s="180"/>
      <c r="W5" s="218">
        <f>SUM(E5,H5,K5,N5,Q5,T5)</f>
        <v>0</v>
      </c>
      <c r="X5" s="227">
        <f>SUM(G5,J5,M5,P5,S5,V5,)</f>
        <v>0</v>
      </c>
    </row>
    <row r="6" spans="1:24" ht="15.75">
      <c r="A6" s="242"/>
      <c r="B6" s="172"/>
      <c r="C6" s="173"/>
      <c r="D6" s="186"/>
      <c r="E6" s="174"/>
      <c r="F6" s="185"/>
      <c r="G6" s="175"/>
      <c r="H6" s="174"/>
      <c r="I6" s="185"/>
      <c r="J6" s="175"/>
      <c r="K6" s="220"/>
      <c r="L6" s="220"/>
      <c r="M6" s="221"/>
      <c r="N6" s="220"/>
      <c r="O6" s="220"/>
      <c r="P6" s="221"/>
      <c r="Q6" s="179"/>
      <c r="R6" s="179"/>
      <c r="S6" s="180"/>
      <c r="T6" s="179"/>
      <c r="U6" s="179"/>
      <c r="V6" s="180"/>
      <c r="W6" s="218">
        <f>SUM(E6,H6,K6,N6,Q6,T6)</f>
        <v>0</v>
      </c>
      <c r="X6" s="227">
        <f>SUM(G6,J6,M6,P6,S6,V6,)</f>
        <v>0</v>
      </c>
    </row>
    <row r="7" spans="1:24" ht="15.75">
      <c r="A7" s="242"/>
      <c r="B7" s="172"/>
      <c r="C7" s="186"/>
      <c r="D7" s="186"/>
      <c r="E7" s="174"/>
      <c r="F7" s="185"/>
      <c r="G7" s="175"/>
      <c r="H7" s="174"/>
      <c r="I7" s="185"/>
      <c r="J7" s="175"/>
      <c r="K7" s="220"/>
      <c r="L7" s="220"/>
      <c r="M7" s="221"/>
      <c r="N7" s="220"/>
      <c r="O7" s="220"/>
      <c r="P7" s="221"/>
      <c r="Q7" s="179"/>
      <c r="R7" s="179"/>
      <c r="S7" s="180"/>
      <c r="T7" s="179"/>
      <c r="U7" s="179"/>
      <c r="V7" s="180"/>
      <c r="W7" s="218">
        <f t="shared" si="0"/>
        <v>0</v>
      </c>
      <c r="X7" s="227">
        <f aca="true" t="shared" si="1" ref="X7:X13">SUM(G7,J7,M7,P7,S7,V7,)</f>
        <v>0</v>
      </c>
    </row>
    <row r="8" spans="1:24" ht="15.75">
      <c r="A8" s="242"/>
      <c r="B8" s="172"/>
      <c r="C8" s="186"/>
      <c r="D8" s="186"/>
      <c r="E8" s="174"/>
      <c r="F8" s="185"/>
      <c r="G8" s="175"/>
      <c r="H8" s="174"/>
      <c r="I8" s="185"/>
      <c r="J8" s="175"/>
      <c r="K8" s="220"/>
      <c r="L8" s="220"/>
      <c r="M8" s="221"/>
      <c r="N8" s="220"/>
      <c r="O8" s="220"/>
      <c r="P8" s="221"/>
      <c r="Q8" s="179"/>
      <c r="R8" s="179"/>
      <c r="S8" s="180"/>
      <c r="T8" s="179"/>
      <c r="U8" s="179"/>
      <c r="V8" s="180"/>
      <c r="W8" s="218">
        <f t="shared" si="0"/>
        <v>0</v>
      </c>
      <c r="X8" s="227">
        <f t="shared" si="1"/>
        <v>0</v>
      </c>
    </row>
    <row r="9" spans="1:24" ht="15.75">
      <c r="A9" s="242"/>
      <c r="B9" s="172"/>
      <c r="C9" s="186"/>
      <c r="D9" s="186"/>
      <c r="E9" s="174"/>
      <c r="F9" s="185"/>
      <c r="G9" s="175"/>
      <c r="H9" s="174"/>
      <c r="I9" s="185"/>
      <c r="J9" s="175"/>
      <c r="K9" s="220"/>
      <c r="L9" s="220"/>
      <c r="M9" s="221"/>
      <c r="N9" s="220"/>
      <c r="O9" s="220"/>
      <c r="P9" s="221"/>
      <c r="Q9" s="179"/>
      <c r="R9" s="185"/>
      <c r="S9" s="180"/>
      <c r="T9" s="179"/>
      <c r="U9" s="185"/>
      <c r="V9" s="180"/>
      <c r="W9" s="218">
        <f>SUM(E9,H9,K9,N9,Q9,T9)</f>
        <v>0</v>
      </c>
      <c r="X9" s="228">
        <f>SUM(V9,S9,P9,M9,J9,G9)</f>
        <v>0</v>
      </c>
    </row>
    <row r="10" spans="1:24" ht="15.75">
      <c r="A10" s="238"/>
      <c r="B10" s="188"/>
      <c r="C10" s="189"/>
      <c r="D10" s="189"/>
      <c r="E10" s="174"/>
      <c r="F10" s="174"/>
      <c r="G10" s="175"/>
      <c r="H10" s="174"/>
      <c r="I10" s="174"/>
      <c r="J10" s="175"/>
      <c r="K10" s="220"/>
      <c r="L10" s="220"/>
      <c r="M10" s="221"/>
      <c r="N10" s="220"/>
      <c r="O10" s="220"/>
      <c r="P10" s="221"/>
      <c r="Q10" s="185"/>
      <c r="R10" s="185"/>
      <c r="S10" s="190"/>
      <c r="T10" s="185"/>
      <c r="U10" s="185"/>
      <c r="V10" s="190"/>
      <c r="W10" s="218">
        <f t="shared" si="0"/>
        <v>0</v>
      </c>
      <c r="X10" s="227">
        <f t="shared" si="1"/>
        <v>0</v>
      </c>
    </row>
    <row r="11" spans="1:24" ht="15.75">
      <c r="A11" s="239"/>
      <c r="B11" s="188"/>
      <c r="C11" s="189"/>
      <c r="D11" s="189"/>
      <c r="E11" s="174"/>
      <c r="F11" s="174"/>
      <c r="G11" s="175"/>
      <c r="H11" s="174"/>
      <c r="I11" s="174"/>
      <c r="J11" s="175"/>
      <c r="K11" s="220"/>
      <c r="L11" s="220"/>
      <c r="M11" s="221"/>
      <c r="N11" s="220"/>
      <c r="O11" s="220"/>
      <c r="P11" s="221"/>
      <c r="Q11" s="179"/>
      <c r="R11" s="179"/>
      <c r="S11" s="180"/>
      <c r="T11" s="179"/>
      <c r="U11" s="179"/>
      <c r="V11" s="180"/>
      <c r="W11" s="218">
        <f t="shared" si="0"/>
        <v>0</v>
      </c>
      <c r="X11" s="227">
        <f t="shared" si="1"/>
        <v>0</v>
      </c>
    </row>
    <row r="12" spans="1:24" ht="15.75">
      <c r="A12" s="239"/>
      <c r="B12" s="188"/>
      <c r="C12" s="189"/>
      <c r="D12" s="189"/>
      <c r="E12" s="174"/>
      <c r="F12" s="174"/>
      <c r="G12" s="175"/>
      <c r="H12" s="174"/>
      <c r="I12" s="174"/>
      <c r="J12" s="175"/>
      <c r="K12" s="220"/>
      <c r="L12" s="220"/>
      <c r="M12" s="221"/>
      <c r="N12" s="220"/>
      <c r="O12" s="220"/>
      <c r="P12" s="221"/>
      <c r="Q12" s="179"/>
      <c r="R12" s="185"/>
      <c r="S12" s="180"/>
      <c r="T12" s="179"/>
      <c r="U12" s="185"/>
      <c r="V12" s="180"/>
      <c r="W12" s="218">
        <f t="shared" si="0"/>
        <v>0</v>
      </c>
      <c r="X12" s="227">
        <f t="shared" si="1"/>
        <v>0</v>
      </c>
    </row>
    <row r="13" spans="1:24" ht="15.75">
      <c r="A13" s="239"/>
      <c r="B13" s="188"/>
      <c r="C13" s="189"/>
      <c r="D13" s="189"/>
      <c r="E13" s="174"/>
      <c r="F13" s="185"/>
      <c r="G13" s="175"/>
      <c r="H13" s="174"/>
      <c r="I13" s="185"/>
      <c r="J13" s="175"/>
      <c r="K13" s="220"/>
      <c r="L13" s="220"/>
      <c r="M13" s="221"/>
      <c r="N13" s="220"/>
      <c r="O13" s="220"/>
      <c r="P13" s="221"/>
      <c r="Q13" s="179"/>
      <c r="R13" s="179"/>
      <c r="S13" s="180"/>
      <c r="T13" s="179"/>
      <c r="U13" s="179"/>
      <c r="V13" s="180"/>
      <c r="W13" s="218">
        <f t="shared" si="0"/>
        <v>0</v>
      </c>
      <c r="X13" s="227">
        <f t="shared" si="1"/>
        <v>0</v>
      </c>
    </row>
    <row r="14" spans="1:24" ht="15.75">
      <c r="A14" s="239"/>
      <c r="B14" s="188"/>
      <c r="C14" s="189"/>
      <c r="D14" s="189"/>
      <c r="E14" s="174"/>
      <c r="F14" s="174"/>
      <c r="G14" s="175"/>
      <c r="H14" s="174"/>
      <c r="I14" s="174"/>
      <c r="J14" s="175"/>
      <c r="K14" s="220"/>
      <c r="L14" s="220"/>
      <c r="M14" s="221"/>
      <c r="N14" s="220"/>
      <c r="O14" s="220"/>
      <c r="P14" s="221"/>
      <c r="Q14" s="179"/>
      <c r="R14" s="185"/>
      <c r="S14" s="180"/>
      <c r="T14" s="179"/>
      <c r="U14" s="185"/>
      <c r="V14" s="180"/>
      <c r="W14" s="218">
        <f>SUM(E14,H14,K14,N14,Q14,T14)</f>
        <v>0</v>
      </c>
      <c r="X14" s="227">
        <f aca="true" t="shared" si="2" ref="X14:X23">SUM(G14,J14,M14,P14,S14,V14,)</f>
        <v>0</v>
      </c>
    </row>
    <row r="15" spans="1:24" ht="15.75">
      <c r="A15" s="239"/>
      <c r="B15" s="188"/>
      <c r="C15" s="189"/>
      <c r="D15" s="189"/>
      <c r="E15" s="174"/>
      <c r="F15" s="185"/>
      <c r="G15" s="175"/>
      <c r="H15" s="174"/>
      <c r="I15" s="185"/>
      <c r="J15" s="175"/>
      <c r="K15" s="220"/>
      <c r="L15" s="220"/>
      <c r="M15" s="221"/>
      <c r="N15" s="220"/>
      <c r="O15" s="220"/>
      <c r="P15" s="221"/>
      <c r="Q15" s="179"/>
      <c r="R15" s="179"/>
      <c r="S15" s="180"/>
      <c r="T15" s="179"/>
      <c r="U15" s="179"/>
      <c r="V15" s="180"/>
      <c r="W15" s="218">
        <f>SUM(E15,H15,K15,N15,Q15,T15)</f>
        <v>0</v>
      </c>
      <c r="X15" s="227">
        <f t="shared" si="2"/>
        <v>0</v>
      </c>
    </row>
    <row r="16" spans="1:24" ht="15.75">
      <c r="A16" s="242"/>
      <c r="B16" s="188"/>
      <c r="C16" s="189"/>
      <c r="D16" s="189"/>
      <c r="E16" s="174"/>
      <c r="F16" s="185"/>
      <c r="G16" s="175"/>
      <c r="H16" s="174"/>
      <c r="I16" s="185"/>
      <c r="J16" s="175"/>
      <c r="K16" s="220"/>
      <c r="L16" s="220"/>
      <c r="M16" s="221"/>
      <c r="N16" s="220"/>
      <c r="O16" s="220"/>
      <c r="P16" s="221"/>
      <c r="Q16" s="179"/>
      <c r="R16" s="179"/>
      <c r="S16" s="180"/>
      <c r="T16" s="179"/>
      <c r="U16" s="179"/>
      <c r="V16" s="180"/>
      <c r="W16" s="218">
        <f t="shared" si="0"/>
        <v>0</v>
      </c>
      <c r="X16" s="227">
        <f t="shared" si="2"/>
        <v>0</v>
      </c>
    </row>
    <row r="17" spans="1:24" ht="15.75">
      <c r="A17" s="242"/>
      <c r="B17" s="191"/>
      <c r="C17" s="189"/>
      <c r="D17" s="189"/>
      <c r="E17" s="174"/>
      <c r="F17" s="174"/>
      <c r="G17" s="175"/>
      <c r="H17" s="174"/>
      <c r="I17" s="174"/>
      <c r="J17" s="175"/>
      <c r="K17" s="220"/>
      <c r="L17" s="220"/>
      <c r="M17" s="221"/>
      <c r="N17" s="220"/>
      <c r="O17" s="220"/>
      <c r="P17" s="221"/>
      <c r="Q17" s="179"/>
      <c r="R17" s="179"/>
      <c r="S17" s="180"/>
      <c r="T17" s="179"/>
      <c r="U17" s="179"/>
      <c r="V17" s="180"/>
      <c r="W17" s="218">
        <f t="shared" si="0"/>
        <v>0</v>
      </c>
      <c r="X17" s="227">
        <f t="shared" si="2"/>
        <v>0</v>
      </c>
    </row>
    <row r="18" spans="1:24" ht="15.75">
      <c r="A18" s="242"/>
      <c r="B18" s="188"/>
      <c r="C18" s="189"/>
      <c r="D18" s="189"/>
      <c r="E18" s="174"/>
      <c r="F18" s="185"/>
      <c r="G18" s="175"/>
      <c r="H18" s="174"/>
      <c r="I18" s="174"/>
      <c r="J18" s="175"/>
      <c r="K18" s="220"/>
      <c r="L18" s="220"/>
      <c r="M18" s="221"/>
      <c r="N18" s="220"/>
      <c r="O18" s="220"/>
      <c r="P18" s="221"/>
      <c r="Q18" s="179"/>
      <c r="R18" s="179"/>
      <c r="S18" s="180"/>
      <c r="T18" s="179"/>
      <c r="U18" s="179"/>
      <c r="V18" s="180"/>
      <c r="W18" s="218">
        <f aca="true" t="shared" si="3" ref="W18:W31">SUM(E18,H18,K18,N18,Q18,T18)</f>
        <v>0</v>
      </c>
      <c r="X18" s="227">
        <f t="shared" si="2"/>
        <v>0</v>
      </c>
    </row>
    <row r="19" spans="1:24" ht="15.75">
      <c r="A19" s="242"/>
      <c r="B19" s="188"/>
      <c r="C19" s="189"/>
      <c r="D19" s="189"/>
      <c r="E19" s="174"/>
      <c r="F19" s="185"/>
      <c r="G19" s="175"/>
      <c r="H19" s="174"/>
      <c r="I19" s="174"/>
      <c r="J19" s="175"/>
      <c r="K19" s="220"/>
      <c r="L19" s="220"/>
      <c r="M19" s="221"/>
      <c r="N19" s="220"/>
      <c r="O19" s="220"/>
      <c r="P19" s="221"/>
      <c r="Q19" s="179"/>
      <c r="R19" s="179"/>
      <c r="S19" s="180"/>
      <c r="T19" s="179"/>
      <c r="U19" s="179"/>
      <c r="V19" s="180"/>
      <c r="W19" s="218">
        <f t="shared" si="3"/>
        <v>0</v>
      </c>
      <c r="X19" s="227">
        <f t="shared" si="2"/>
        <v>0</v>
      </c>
    </row>
    <row r="20" spans="1:24" ht="15.75">
      <c r="A20" s="242"/>
      <c r="B20" s="188"/>
      <c r="C20" s="189"/>
      <c r="D20" s="189"/>
      <c r="E20" s="174"/>
      <c r="F20" s="185"/>
      <c r="G20" s="175"/>
      <c r="H20" s="174"/>
      <c r="I20" s="174"/>
      <c r="J20" s="175"/>
      <c r="K20" s="220"/>
      <c r="L20" s="220"/>
      <c r="M20" s="221"/>
      <c r="N20" s="220"/>
      <c r="O20" s="220"/>
      <c r="P20" s="221"/>
      <c r="Q20" s="179"/>
      <c r="R20" s="179"/>
      <c r="S20" s="180"/>
      <c r="T20" s="179"/>
      <c r="U20" s="179"/>
      <c r="V20" s="180"/>
      <c r="W20" s="218">
        <f t="shared" si="3"/>
        <v>0</v>
      </c>
      <c r="X20" s="227">
        <f t="shared" si="2"/>
        <v>0</v>
      </c>
    </row>
    <row r="21" spans="1:24" ht="15.75">
      <c r="A21" s="242"/>
      <c r="B21" s="192"/>
      <c r="C21" s="186"/>
      <c r="D21" s="186"/>
      <c r="E21" s="174"/>
      <c r="F21" s="185"/>
      <c r="G21" s="175"/>
      <c r="H21" s="174"/>
      <c r="I21" s="185"/>
      <c r="J21" s="175"/>
      <c r="K21" s="220"/>
      <c r="L21" s="220"/>
      <c r="M21" s="221"/>
      <c r="N21" s="220"/>
      <c r="O21" s="220"/>
      <c r="P21" s="221"/>
      <c r="Q21" s="179"/>
      <c r="R21" s="179"/>
      <c r="S21" s="180"/>
      <c r="T21" s="179"/>
      <c r="U21" s="179"/>
      <c r="V21" s="180"/>
      <c r="W21" s="218">
        <f>SUM(E21,H21,K21,N21,Q21,T21)</f>
        <v>0</v>
      </c>
      <c r="X21" s="228">
        <f t="shared" si="2"/>
        <v>0</v>
      </c>
    </row>
    <row r="22" spans="1:24" ht="15.75">
      <c r="A22" s="242"/>
      <c r="B22" s="192"/>
      <c r="C22" s="186"/>
      <c r="D22" s="186"/>
      <c r="E22" s="185"/>
      <c r="F22" s="185"/>
      <c r="G22" s="190"/>
      <c r="H22" s="185"/>
      <c r="I22" s="185"/>
      <c r="J22" s="190"/>
      <c r="K22" s="222"/>
      <c r="L22" s="222"/>
      <c r="M22" s="222"/>
      <c r="N22" s="222"/>
      <c r="O22" s="222"/>
      <c r="P22" s="222"/>
      <c r="Q22" s="179"/>
      <c r="R22" s="179"/>
      <c r="S22" s="180"/>
      <c r="T22" s="179"/>
      <c r="U22" s="179"/>
      <c r="V22" s="180"/>
      <c r="W22" s="218">
        <f>SUM(E22,H22,K22,N22,Q22,T22)</f>
        <v>0</v>
      </c>
      <c r="X22" s="228">
        <f t="shared" si="2"/>
        <v>0</v>
      </c>
    </row>
    <row r="23" spans="1:24" ht="15.75">
      <c r="A23" s="242"/>
      <c r="B23" s="172"/>
      <c r="C23" s="173"/>
      <c r="D23" s="173"/>
      <c r="E23" s="174"/>
      <c r="F23" s="174"/>
      <c r="G23" s="175"/>
      <c r="H23" s="174"/>
      <c r="I23" s="174"/>
      <c r="J23" s="175"/>
      <c r="K23" s="220"/>
      <c r="L23" s="220"/>
      <c r="M23" s="221"/>
      <c r="N23" s="220"/>
      <c r="O23" s="220"/>
      <c r="P23" s="221"/>
      <c r="Q23" s="179"/>
      <c r="R23" s="185"/>
      <c r="S23" s="180"/>
      <c r="T23" s="179"/>
      <c r="U23" s="179"/>
      <c r="V23" s="180"/>
      <c r="W23" s="218">
        <f>SUM(Q23)</f>
        <v>0</v>
      </c>
      <c r="X23" s="227">
        <f t="shared" si="2"/>
        <v>0</v>
      </c>
    </row>
    <row r="24" spans="1:24" ht="15.75">
      <c r="A24" s="240"/>
      <c r="B24" s="192" t="s">
        <v>18</v>
      </c>
      <c r="C24" s="186" t="s">
        <v>16</v>
      </c>
      <c r="D24" s="186" t="s">
        <v>53</v>
      </c>
      <c r="E24" s="174">
        <v>30</v>
      </c>
      <c r="F24" s="185" t="s">
        <v>77</v>
      </c>
      <c r="G24" s="175">
        <v>1</v>
      </c>
      <c r="H24" s="174">
        <v>30</v>
      </c>
      <c r="I24" s="185" t="s">
        <v>79</v>
      </c>
      <c r="J24" s="175">
        <v>2</v>
      </c>
      <c r="K24" s="223"/>
      <c r="L24" s="223"/>
      <c r="M24" s="224"/>
      <c r="N24" s="223"/>
      <c r="O24" s="223"/>
      <c r="P24" s="224"/>
      <c r="Q24" s="179"/>
      <c r="R24" s="179"/>
      <c r="S24" s="180"/>
      <c r="T24" s="179"/>
      <c r="U24" s="179"/>
      <c r="V24" s="180"/>
      <c r="W24" s="218">
        <f t="shared" si="3"/>
        <v>60</v>
      </c>
      <c r="X24" s="228">
        <f>SUM(V24,S24,P24,M24,J24,G24)</f>
        <v>3</v>
      </c>
    </row>
    <row r="25" spans="1:24" ht="15.75">
      <c r="A25" s="240"/>
      <c r="B25" s="192" t="s">
        <v>19</v>
      </c>
      <c r="C25" s="186" t="s">
        <v>16</v>
      </c>
      <c r="D25" s="186" t="s">
        <v>53</v>
      </c>
      <c r="E25" s="174">
        <v>45</v>
      </c>
      <c r="F25" s="185" t="s">
        <v>77</v>
      </c>
      <c r="G25" s="175">
        <v>2</v>
      </c>
      <c r="H25" s="174">
        <v>45</v>
      </c>
      <c r="I25" s="185" t="s">
        <v>79</v>
      </c>
      <c r="J25" s="175">
        <v>3</v>
      </c>
      <c r="K25" s="223"/>
      <c r="L25" s="223"/>
      <c r="M25" s="224"/>
      <c r="N25" s="223"/>
      <c r="O25" s="223"/>
      <c r="P25" s="224"/>
      <c r="Q25" s="179"/>
      <c r="R25" s="179"/>
      <c r="S25" s="180"/>
      <c r="T25" s="179"/>
      <c r="U25" s="179"/>
      <c r="V25" s="180"/>
      <c r="W25" s="218">
        <f t="shared" si="3"/>
        <v>90</v>
      </c>
      <c r="X25" s="228">
        <f>SUM(V25,S25,P25,M25,J25,G25)</f>
        <v>5</v>
      </c>
    </row>
    <row r="26" spans="1:24" ht="15.75">
      <c r="A26" s="240"/>
      <c r="B26" s="192" t="s">
        <v>73</v>
      </c>
      <c r="C26" s="186" t="s">
        <v>16</v>
      </c>
      <c r="D26" s="186" t="s">
        <v>53</v>
      </c>
      <c r="E26" s="174"/>
      <c r="F26" s="185"/>
      <c r="G26" s="175"/>
      <c r="H26" s="174">
        <v>30</v>
      </c>
      <c r="I26" s="185" t="s">
        <v>77</v>
      </c>
      <c r="J26" s="175">
        <v>1</v>
      </c>
      <c r="K26" s="223"/>
      <c r="L26" s="223"/>
      <c r="M26" s="224"/>
      <c r="N26" s="223"/>
      <c r="O26" s="223"/>
      <c r="P26" s="224"/>
      <c r="Q26" s="179"/>
      <c r="R26" s="179"/>
      <c r="S26" s="180"/>
      <c r="T26" s="179"/>
      <c r="U26" s="179"/>
      <c r="V26" s="180"/>
      <c r="W26" s="218">
        <f>SUM(H26)</f>
        <v>30</v>
      </c>
      <c r="X26" s="228">
        <f>SUM(J26)</f>
        <v>1</v>
      </c>
    </row>
    <row r="27" spans="1:24" ht="15.75">
      <c r="A27" s="240"/>
      <c r="B27" s="192" t="s">
        <v>25</v>
      </c>
      <c r="C27" s="186" t="s">
        <v>16</v>
      </c>
      <c r="D27" s="186" t="s">
        <v>53</v>
      </c>
      <c r="E27" s="174"/>
      <c r="F27" s="174"/>
      <c r="G27" s="175"/>
      <c r="H27" s="174"/>
      <c r="I27" s="174"/>
      <c r="J27" s="175"/>
      <c r="K27" s="223">
        <v>30</v>
      </c>
      <c r="L27" s="223" t="s">
        <v>77</v>
      </c>
      <c r="M27" s="224">
        <v>1</v>
      </c>
      <c r="N27" s="223">
        <v>30</v>
      </c>
      <c r="O27" s="223" t="s">
        <v>79</v>
      </c>
      <c r="P27" s="224">
        <v>2</v>
      </c>
      <c r="Q27" s="179"/>
      <c r="R27" s="179"/>
      <c r="S27" s="180"/>
      <c r="T27" s="179"/>
      <c r="U27" s="179"/>
      <c r="V27" s="180"/>
      <c r="W27" s="218">
        <f t="shared" si="3"/>
        <v>60</v>
      </c>
      <c r="X27" s="228">
        <f>SUM(V27,S27,P27,M27,J27,G27)</f>
        <v>3</v>
      </c>
    </row>
    <row r="28" spans="1:24" ht="15.75">
      <c r="A28" s="240"/>
      <c r="B28" s="192" t="s">
        <v>22</v>
      </c>
      <c r="C28" s="186" t="s">
        <v>16</v>
      </c>
      <c r="D28" s="186" t="s">
        <v>54</v>
      </c>
      <c r="E28" s="174">
        <v>15</v>
      </c>
      <c r="F28" s="174" t="s">
        <v>77</v>
      </c>
      <c r="G28" s="175">
        <v>1</v>
      </c>
      <c r="H28" s="174"/>
      <c r="I28" s="185"/>
      <c r="J28" s="175"/>
      <c r="K28" s="223"/>
      <c r="L28" s="223"/>
      <c r="M28" s="224"/>
      <c r="N28" s="223"/>
      <c r="O28" s="223"/>
      <c r="P28" s="224"/>
      <c r="Q28" s="179"/>
      <c r="R28" s="179"/>
      <c r="S28" s="180"/>
      <c r="T28" s="179"/>
      <c r="U28" s="179"/>
      <c r="V28" s="180"/>
      <c r="W28" s="218">
        <f t="shared" si="3"/>
        <v>15</v>
      </c>
      <c r="X28" s="228">
        <f>SUM(V28,S28,P28,M28,J28,G28)</f>
        <v>1</v>
      </c>
    </row>
    <row r="29" spans="1:24" ht="15.75">
      <c r="A29" s="240"/>
      <c r="B29" s="192" t="s">
        <v>17</v>
      </c>
      <c r="C29" s="186" t="s">
        <v>16</v>
      </c>
      <c r="D29" s="186" t="s">
        <v>54</v>
      </c>
      <c r="E29" s="185"/>
      <c r="F29" s="185"/>
      <c r="G29" s="190"/>
      <c r="H29" s="174">
        <v>15</v>
      </c>
      <c r="I29" s="174" t="s">
        <v>77</v>
      </c>
      <c r="J29" s="175">
        <v>1</v>
      </c>
      <c r="K29" s="218"/>
      <c r="L29" s="218"/>
      <c r="M29" s="218"/>
      <c r="N29" s="223"/>
      <c r="O29" s="223"/>
      <c r="P29" s="224"/>
      <c r="Q29" s="179"/>
      <c r="R29" s="179"/>
      <c r="S29" s="180"/>
      <c r="T29" s="179"/>
      <c r="U29" s="179"/>
      <c r="V29" s="180"/>
      <c r="W29" s="218">
        <f t="shared" si="3"/>
        <v>15</v>
      </c>
      <c r="X29" s="227">
        <f>SUM(G29,J29,M29,P29,S29,V29,)</f>
        <v>1</v>
      </c>
    </row>
    <row r="30" spans="1:24" ht="15.75">
      <c r="A30" s="240"/>
      <c r="B30" s="192" t="s">
        <v>74</v>
      </c>
      <c r="C30" s="186" t="s">
        <v>16</v>
      </c>
      <c r="D30" s="186" t="s">
        <v>54</v>
      </c>
      <c r="E30" s="185"/>
      <c r="F30" s="185"/>
      <c r="G30" s="190"/>
      <c r="H30" s="174"/>
      <c r="I30" s="174"/>
      <c r="J30" s="175"/>
      <c r="K30" s="218">
        <v>15</v>
      </c>
      <c r="L30" s="218" t="s">
        <v>79</v>
      </c>
      <c r="M30" s="218">
        <v>0.5</v>
      </c>
      <c r="N30" s="223"/>
      <c r="O30" s="223"/>
      <c r="P30" s="224"/>
      <c r="Q30" s="179"/>
      <c r="R30" s="179"/>
      <c r="S30" s="180"/>
      <c r="T30" s="179"/>
      <c r="U30" s="179"/>
      <c r="V30" s="180"/>
      <c r="W30" s="218">
        <f>K30</f>
        <v>15</v>
      </c>
      <c r="X30" s="227">
        <f>M30</f>
        <v>0.5</v>
      </c>
    </row>
    <row r="31" spans="1:24" ht="15.75">
      <c r="A31" s="240"/>
      <c r="B31" s="192" t="s">
        <v>23</v>
      </c>
      <c r="C31" s="186" t="s">
        <v>16</v>
      </c>
      <c r="D31" s="186" t="s">
        <v>54</v>
      </c>
      <c r="E31" s="174"/>
      <c r="F31" s="185"/>
      <c r="G31" s="175"/>
      <c r="H31" s="174">
        <v>30</v>
      </c>
      <c r="I31" s="174" t="s">
        <v>77</v>
      </c>
      <c r="J31" s="175">
        <v>2</v>
      </c>
      <c r="K31" s="223"/>
      <c r="L31" s="223"/>
      <c r="M31" s="224"/>
      <c r="N31" s="223"/>
      <c r="O31" s="223"/>
      <c r="P31" s="224"/>
      <c r="Q31" s="179"/>
      <c r="R31" s="179"/>
      <c r="S31" s="180"/>
      <c r="T31" s="179"/>
      <c r="U31" s="179"/>
      <c r="V31" s="180"/>
      <c r="W31" s="218">
        <f t="shared" si="3"/>
        <v>30</v>
      </c>
      <c r="X31" s="228">
        <f>SUM(V31,S31,P31,M31,J31,G31)</f>
        <v>2</v>
      </c>
    </row>
    <row r="32" spans="1:24" ht="15.75">
      <c r="A32" s="240"/>
      <c r="B32" s="192" t="s">
        <v>24</v>
      </c>
      <c r="C32" s="186" t="s">
        <v>16</v>
      </c>
      <c r="D32" s="186" t="s">
        <v>54</v>
      </c>
      <c r="E32" s="174"/>
      <c r="F32" s="174"/>
      <c r="G32" s="175"/>
      <c r="K32" s="225">
        <v>30</v>
      </c>
      <c r="L32" s="225" t="s">
        <v>77</v>
      </c>
      <c r="M32" s="226">
        <v>2</v>
      </c>
      <c r="N32" s="223">
        <v>30</v>
      </c>
      <c r="O32" s="223" t="s">
        <v>77</v>
      </c>
      <c r="P32" s="224">
        <v>2</v>
      </c>
      <c r="Q32" s="179">
        <v>30</v>
      </c>
      <c r="R32" s="185" t="s">
        <v>77</v>
      </c>
      <c r="S32" s="180">
        <v>2</v>
      </c>
      <c r="T32" s="179">
        <v>30</v>
      </c>
      <c r="U32" s="185" t="s">
        <v>77</v>
      </c>
      <c r="V32" s="180">
        <v>2</v>
      </c>
      <c r="W32" s="218">
        <f>SUM(K32,N32,Q32,T32)</f>
        <v>120</v>
      </c>
      <c r="X32" s="228">
        <f>SUM(M32,P32,S32,V32)</f>
        <v>8</v>
      </c>
    </row>
    <row r="33" spans="1:24" ht="15.75">
      <c r="A33" s="194"/>
      <c r="B33" s="195"/>
      <c r="D33" s="219" t="s">
        <v>21</v>
      </c>
      <c r="E33" s="225">
        <f>SUM(E4:E32)</f>
        <v>90</v>
      </c>
      <c r="F33" s="225"/>
      <c r="G33" s="226">
        <f>SUM(G4:G32)</f>
        <v>4</v>
      </c>
      <c r="H33" s="225">
        <f>SUM(H4:H32)</f>
        <v>150</v>
      </c>
      <c r="I33" s="225"/>
      <c r="J33" s="226">
        <f>SUM(J4:J32)</f>
        <v>9</v>
      </c>
      <c r="K33" s="223">
        <f>SUM(K4:K32)</f>
        <v>75</v>
      </c>
      <c r="L33" s="223"/>
      <c r="M33" s="224">
        <f>SUM(M4:M32)</f>
        <v>3.5</v>
      </c>
      <c r="N33" s="223">
        <f>SUM(N4:N32)</f>
        <v>60</v>
      </c>
      <c r="O33" s="223"/>
      <c r="P33" s="224">
        <f>SUM(P4:P32)</f>
        <v>4</v>
      </c>
      <c r="Q33" s="229">
        <f>SUM(Q4:Q32)</f>
        <v>30</v>
      </c>
      <c r="R33" s="229"/>
      <c r="S33" s="230">
        <f>SUM(S4:S32)</f>
        <v>2</v>
      </c>
      <c r="T33" s="229">
        <f>SUM(T4:T32)</f>
        <v>30</v>
      </c>
      <c r="U33" s="229"/>
      <c r="V33" s="230">
        <f>SUM(V4:V32)</f>
        <v>2</v>
      </c>
      <c r="W33" s="219">
        <f>SUM(W4:W32)</f>
        <v>435</v>
      </c>
      <c r="X33" s="231">
        <f>SUM(X4:X32)</f>
        <v>24.5</v>
      </c>
    </row>
    <row r="34" spans="1:24" ht="15.75">
      <c r="A34" s="204"/>
      <c r="B34" s="204"/>
      <c r="C34" s="204"/>
      <c r="D34" s="184" t="s">
        <v>59</v>
      </c>
      <c r="E34" s="232">
        <f>SUM(E33,H33)</f>
        <v>240</v>
      </c>
      <c r="F34" s="232"/>
      <c r="G34" s="232"/>
      <c r="H34" s="232">
        <f>SUM(G33,J33)</f>
        <v>13</v>
      </c>
      <c r="I34" s="232"/>
      <c r="J34" s="232"/>
      <c r="K34" s="232">
        <f>SUM(K33,N33)</f>
        <v>135</v>
      </c>
      <c r="L34" s="232"/>
      <c r="M34" s="232"/>
      <c r="N34" s="232">
        <f>SUM(M33,P33)</f>
        <v>7.5</v>
      </c>
      <c r="O34" s="232"/>
      <c r="P34" s="232"/>
      <c r="Q34" s="232">
        <f>SUM(Q33,T33)</f>
        <v>60</v>
      </c>
      <c r="R34" s="232"/>
      <c r="S34" s="232"/>
      <c r="T34" s="232">
        <f>SUM(S33,V33)</f>
        <v>4</v>
      </c>
      <c r="U34" s="232"/>
      <c r="V34" s="232"/>
      <c r="W34" s="205">
        <f>SUM(E34,K34,Q34)</f>
        <v>435</v>
      </c>
      <c r="X34" s="236" t="s">
        <v>2</v>
      </c>
    </row>
    <row r="35" spans="1:24" ht="15.75">
      <c r="A35" s="204"/>
      <c r="B35" s="204"/>
      <c r="C35" s="204"/>
      <c r="D35" s="207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9"/>
      <c r="W35" s="210" t="e">
        <f>SUM(#REF!,X9,X21:X22,X24:X32)</f>
        <v>#REF!</v>
      </c>
      <c r="X35" s="236"/>
    </row>
  </sheetData>
  <sheetProtection/>
  <mergeCells count="27">
    <mergeCell ref="A10:A15"/>
    <mergeCell ref="K1:P1"/>
    <mergeCell ref="A24:A32"/>
    <mergeCell ref="A1:A3"/>
    <mergeCell ref="B1:B3"/>
    <mergeCell ref="C1:C3"/>
    <mergeCell ref="E1:J1"/>
    <mergeCell ref="A21:A23"/>
    <mergeCell ref="A16:A20"/>
    <mergeCell ref="A4:A9"/>
    <mergeCell ref="X34:X35"/>
    <mergeCell ref="W1:W3"/>
    <mergeCell ref="X1:X3"/>
    <mergeCell ref="E2:G2"/>
    <mergeCell ref="H2:J2"/>
    <mergeCell ref="T34:V34"/>
    <mergeCell ref="E34:G34"/>
    <mergeCell ref="H34:J34"/>
    <mergeCell ref="K34:M34"/>
    <mergeCell ref="N34:P34"/>
    <mergeCell ref="Q34:S34"/>
    <mergeCell ref="D1:D3"/>
    <mergeCell ref="Q1:V1"/>
    <mergeCell ref="N2:P2"/>
    <mergeCell ref="K2:M2"/>
    <mergeCell ref="T2:V2"/>
    <mergeCell ref="Q2:S2"/>
  </mergeCells>
  <printOptions/>
  <pageMargins left="0.25" right="0.25" top="0.75" bottom="0.75" header="0.3" footer="0.3"/>
  <pageSetup fitToHeight="1" fitToWidth="1" horizontalDpi="600" verticalDpi="600" orientation="landscape" paperSize="9" scale="87" r:id="rId1"/>
  <headerFooter>
    <oddHeader>&amp;LWydział Instrumentów Smyczkowych, harfy, Gitary i Lutnictwa&amp;C&amp;"Calibri,Pogrubiony"Studium Pedagogiczne
Studia I stopnia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24"/>
  <sheetViews>
    <sheetView view="pageLayout" zoomScaleNormal="80" workbookViewId="0" topLeftCell="B16">
      <selection activeCell="K25" sqref="K25"/>
    </sheetView>
  </sheetViews>
  <sheetFormatPr defaultColWidth="9.140625" defaultRowHeight="15"/>
  <cols>
    <col min="1" max="1" width="5.7109375" style="0" bestFit="1" customWidth="1"/>
    <col min="2" max="2" width="40.140625" style="0" bestFit="1" customWidth="1"/>
    <col min="3" max="3" width="12.57421875" style="0" bestFit="1" customWidth="1"/>
    <col min="4" max="4" width="7.7109375" style="0" bestFit="1" customWidth="1"/>
    <col min="5" max="5" width="4.8515625" style="0" bestFit="1" customWidth="1"/>
    <col min="6" max="6" width="3.7109375" style="0" bestFit="1" customWidth="1"/>
    <col min="7" max="8" width="4.8515625" style="0" bestFit="1" customWidth="1"/>
    <col min="9" max="9" width="3.7109375" style="0" bestFit="1" customWidth="1"/>
    <col min="10" max="10" width="4.57421875" style="0" bestFit="1" customWidth="1"/>
    <col min="11" max="11" width="4.8515625" style="0" bestFit="1" customWidth="1"/>
    <col min="12" max="12" width="3.7109375" style="0" bestFit="1" customWidth="1"/>
    <col min="13" max="13" width="4.57421875" style="0" bestFit="1" customWidth="1"/>
    <col min="14" max="14" width="4.8515625" style="0" bestFit="1" customWidth="1"/>
    <col min="15" max="15" width="3.7109375" style="0" bestFit="1" customWidth="1"/>
    <col min="16" max="16" width="4.57421875" style="0" bestFit="1" customWidth="1"/>
    <col min="17" max="18" width="6.00390625" style="0" bestFit="1" customWidth="1"/>
  </cols>
  <sheetData>
    <row r="1" spans="1:18" ht="15">
      <c r="A1" s="265" t="s">
        <v>47</v>
      </c>
      <c r="B1" s="266" t="s">
        <v>38</v>
      </c>
      <c r="C1" s="259" t="s">
        <v>39</v>
      </c>
      <c r="D1" s="259" t="s">
        <v>63</v>
      </c>
      <c r="E1" s="262" t="s">
        <v>0</v>
      </c>
      <c r="F1" s="262"/>
      <c r="G1" s="262"/>
      <c r="H1" s="262"/>
      <c r="I1" s="262"/>
      <c r="J1" s="262"/>
      <c r="K1" s="261" t="s">
        <v>8</v>
      </c>
      <c r="L1" s="261"/>
      <c r="M1" s="261"/>
      <c r="N1" s="261"/>
      <c r="O1" s="261"/>
      <c r="P1" s="261"/>
      <c r="Q1" s="259" t="s">
        <v>62</v>
      </c>
      <c r="R1" s="259" t="s">
        <v>2</v>
      </c>
    </row>
    <row r="2" spans="1:18" ht="15">
      <c r="A2" s="265"/>
      <c r="B2" s="266"/>
      <c r="C2" s="259"/>
      <c r="D2" s="259"/>
      <c r="E2" s="262" t="s">
        <v>1</v>
      </c>
      <c r="F2" s="262"/>
      <c r="G2" s="262"/>
      <c r="H2" s="262" t="s">
        <v>3</v>
      </c>
      <c r="I2" s="262"/>
      <c r="J2" s="262"/>
      <c r="K2" s="261" t="s">
        <v>4</v>
      </c>
      <c r="L2" s="261"/>
      <c r="M2" s="261"/>
      <c r="N2" s="261" t="s">
        <v>5</v>
      </c>
      <c r="O2" s="261"/>
      <c r="P2" s="261"/>
      <c r="Q2" s="259"/>
      <c r="R2" s="259"/>
    </row>
    <row r="3" spans="1:18" ht="15">
      <c r="A3" s="265"/>
      <c r="B3" s="266"/>
      <c r="C3" s="259"/>
      <c r="D3" s="259"/>
      <c r="E3" s="57" t="s">
        <v>61</v>
      </c>
      <c r="F3" s="57" t="s">
        <v>40</v>
      </c>
      <c r="G3" s="59" t="s">
        <v>2</v>
      </c>
      <c r="H3" s="57" t="s">
        <v>61</v>
      </c>
      <c r="I3" s="57" t="s">
        <v>40</v>
      </c>
      <c r="J3" s="59" t="s">
        <v>2</v>
      </c>
      <c r="K3" s="58" t="s">
        <v>61</v>
      </c>
      <c r="L3" s="57" t="s">
        <v>40</v>
      </c>
      <c r="M3" s="60" t="s">
        <v>2</v>
      </c>
      <c r="N3" s="58" t="s">
        <v>61</v>
      </c>
      <c r="O3" s="57" t="s">
        <v>40</v>
      </c>
      <c r="P3" s="60" t="s">
        <v>2</v>
      </c>
      <c r="Q3" s="259"/>
      <c r="R3" s="259"/>
    </row>
    <row r="4" spans="1:18" ht="15">
      <c r="A4" s="260"/>
      <c r="B4" s="11" t="s">
        <v>75</v>
      </c>
      <c r="C4" s="19" t="s">
        <v>10</v>
      </c>
      <c r="D4" s="19" t="s">
        <v>53</v>
      </c>
      <c r="E4" s="75">
        <v>30</v>
      </c>
      <c r="F4" s="75" t="s">
        <v>41</v>
      </c>
      <c r="G4" s="76">
        <v>10</v>
      </c>
      <c r="H4" s="75">
        <v>30</v>
      </c>
      <c r="I4" s="75" t="s">
        <v>41</v>
      </c>
      <c r="J4" s="76">
        <v>10</v>
      </c>
      <c r="K4" s="56">
        <v>30</v>
      </c>
      <c r="L4" s="55" t="s">
        <v>41</v>
      </c>
      <c r="M4" s="73">
        <v>12</v>
      </c>
      <c r="N4" s="56">
        <v>30</v>
      </c>
      <c r="O4" s="55" t="s">
        <v>41</v>
      </c>
      <c r="P4" s="73">
        <v>24</v>
      </c>
      <c r="Q4" s="61">
        <f aca="true" t="shared" si="0" ref="Q4:Q20">SUM(E4,H4,K4,N4)</f>
        <v>120</v>
      </c>
      <c r="R4" s="20">
        <f aca="true" t="shared" si="1" ref="R4:R20">SUM(G4,J4,M4,P4)</f>
        <v>56</v>
      </c>
    </row>
    <row r="5" spans="1:18" ht="15">
      <c r="A5" s="260"/>
      <c r="B5" s="18" t="s">
        <v>44</v>
      </c>
      <c r="C5" s="21" t="s">
        <v>37</v>
      </c>
      <c r="D5" s="21" t="s">
        <v>54</v>
      </c>
      <c r="E5" s="75"/>
      <c r="F5" s="75"/>
      <c r="G5" s="76"/>
      <c r="H5" s="75"/>
      <c r="I5" s="75"/>
      <c r="J5" s="76"/>
      <c r="K5" s="56">
        <v>15</v>
      </c>
      <c r="L5" s="55" t="s">
        <v>42</v>
      </c>
      <c r="M5" s="73">
        <v>3</v>
      </c>
      <c r="N5" s="56"/>
      <c r="O5" s="55"/>
      <c r="P5" s="73"/>
      <c r="Q5" s="61">
        <f t="shared" si="0"/>
        <v>15</v>
      </c>
      <c r="R5" s="66">
        <f t="shared" si="1"/>
        <v>3</v>
      </c>
    </row>
    <row r="6" spans="1:18" ht="15">
      <c r="A6" s="260"/>
      <c r="B6" s="18" t="s">
        <v>45</v>
      </c>
      <c r="C6" s="21" t="s">
        <v>37</v>
      </c>
      <c r="D6" s="21" t="s">
        <v>54</v>
      </c>
      <c r="E6" s="75"/>
      <c r="F6" s="75"/>
      <c r="G6" s="76"/>
      <c r="H6" s="75"/>
      <c r="I6" s="75"/>
      <c r="J6" s="76"/>
      <c r="K6" s="56"/>
      <c r="L6" s="55"/>
      <c r="M6" s="73"/>
      <c r="N6" s="56">
        <v>15</v>
      </c>
      <c r="O6" s="55" t="s">
        <v>42</v>
      </c>
      <c r="P6" s="73">
        <v>3</v>
      </c>
      <c r="Q6" s="61">
        <f t="shared" si="0"/>
        <v>15</v>
      </c>
      <c r="R6" s="66">
        <f t="shared" si="1"/>
        <v>3</v>
      </c>
    </row>
    <row r="7" spans="1:18" ht="15">
      <c r="A7" s="260"/>
      <c r="B7" s="18" t="s">
        <v>11</v>
      </c>
      <c r="C7" s="19" t="s">
        <v>37</v>
      </c>
      <c r="D7" s="19" t="s">
        <v>53</v>
      </c>
      <c r="E7" s="77">
        <v>30</v>
      </c>
      <c r="F7" s="75" t="s">
        <v>41</v>
      </c>
      <c r="G7" s="78">
        <v>4</v>
      </c>
      <c r="H7" s="77">
        <v>30</v>
      </c>
      <c r="I7" s="75" t="s">
        <v>41</v>
      </c>
      <c r="J7" s="78">
        <v>4</v>
      </c>
      <c r="K7" s="89"/>
      <c r="L7" s="89"/>
      <c r="M7" s="89"/>
      <c r="N7" s="89"/>
      <c r="O7" s="89"/>
      <c r="P7" s="89"/>
      <c r="Q7" s="61">
        <f>SUM(E7,H7,K7,N7)</f>
        <v>60</v>
      </c>
      <c r="R7" s="66">
        <f>SUM(G7,J7,M7,P7)</f>
        <v>8</v>
      </c>
    </row>
    <row r="8" spans="1:18" ht="15">
      <c r="A8" s="260"/>
      <c r="B8" s="18" t="s">
        <v>68</v>
      </c>
      <c r="C8" s="21" t="s">
        <v>10</v>
      </c>
      <c r="D8" s="21" t="s">
        <v>54</v>
      </c>
      <c r="E8" s="75">
        <v>30</v>
      </c>
      <c r="F8" s="75" t="s">
        <v>42</v>
      </c>
      <c r="G8" s="76">
        <v>1</v>
      </c>
      <c r="H8" s="75">
        <v>30</v>
      </c>
      <c r="I8" s="75" t="s">
        <v>42</v>
      </c>
      <c r="J8" s="76">
        <v>1</v>
      </c>
      <c r="K8" s="56">
        <v>30</v>
      </c>
      <c r="L8" s="55" t="s">
        <v>42</v>
      </c>
      <c r="M8" s="73">
        <v>1</v>
      </c>
      <c r="N8" s="56">
        <v>30</v>
      </c>
      <c r="O8" s="55" t="s">
        <v>42</v>
      </c>
      <c r="P8" s="73">
        <v>1</v>
      </c>
      <c r="Q8" s="61">
        <f t="shared" si="0"/>
        <v>120</v>
      </c>
      <c r="R8" s="67">
        <f t="shared" si="1"/>
        <v>4</v>
      </c>
    </row>
    <row r="9" spans="1:18" ht="15">
      <c r="A9" s="260"/>
      <c r="B9" s="18" t="s">
        <v>66</v>
      </c>
      <c r="C9" s="21" t="s">
        <v>10</v>
      </c>
      <c r="D9" s="21" t="s">
        <v>53</v>
      </c>
      <c r="E9" s="77">
        <v>15</v>
      </c>
      <c r="F9" s="77" t="s">
        <v>42</v>
      </c>
      <c r="G9" s="78">
        <v>1</v>
      </c>
      <c r="H9" s="77">
        <v>15</v>
      </c>
      <c r="I9" s="77" t="s">
        <v>48</v>
      </c>
      <c r="J9" s="78">
        <v>2</v>
      </c>
      <c r="K9" s="89">
        <v>15</v>
      </c>
      <c r="L9" s="89" t="s">
        <v>42</v>
      </c>
      <c r="M9" s="89">
        <v>1</v>
      </c>
      <c r="N9" s="89">
        <v>15</v>
      </c>
      <c r="O9" s="89" t="s">
        <v>48</v>
      </c>
      <c r="P9" s="89">
        <v>2</v>
      </c>
      <c r="Q9" s="61">
        <f t="shared" si="0"/>
        <v>60</v>
      </c>
      <c r="R9" s="67">
        <f t="shared" si="1"/>
        <v>6</v>
      </c>
    </row>
    <row r="10" spans="1:18" ht="15">
      <c r="A10" s="260"/>
      <c r="B10" s="18" t="s">
        <v>69</v>
      </c>
      <c r="C10" s="21" t="s">
        <v>37</v>
      </c>
      <c r="D10" s="21" t="s">
        <v>54</v>
      </c>
      <c r="E10" s="75">
        <v>15</v>
      </c>
      <c r="F10" s="77" t="s">
        <v>42</v>
      </c>
      <c r="G10" s="76">
        <v>1</v>
      </c>
      <c r="H10" s="75">
        <v>15</v>
      </c>
      <c r="I10" s="77" t="s">
        <v>42</v>
      </c>
      <c r="J10" s="76">
        <v>1</v>
      </c>
      <c r="K10" s="56">
        <v>15</v>
      </c>
      <c r="L10" s="56" t="s">
        <v>42</v>
      </c>
      <c r="M10" s="73">
        <v>1</v>
      </c>
      <c r="N10" s="56">
        <v>15</v>
      </c>
      <c r="O10" s="56" t="s">
        <v>42</v>
      </c>
      <c r="P10" s="73">
        <v>1</v>
      </c>
      <c r="Q10" s="61">
        <f>SUM(E10,H10,K10,N10)</f>
        <v>60</v>
      </c>
      <c r="R10" s="66">
        <f>SUM(G10,J10,M10,P10)</f>
        <v>4</v>
      </c>
    </row>
    <row r="11" spans="1:18" ht="15">
      <c r="A11" s="260"/>
      <c r="B11" s="18" t="s">
        <v>72</v>
      </c>
      <c r="C11" s="19" t="s">
        <v>10</v>
      </c>
      <c r="D11" s="19" t="s">
        <v>54</v>
      </c>
      <c r="E11" s="77">
        <v>30</v>
      </c>
      <c r="F11" s="77" t="s">
        <v>42</v>
      </c>
      <c r="G11" s="78">
        <v>1</v>
      </c>
      <c r="H11" s="77">
        <v>30</v>
      </c>
      <c r="I11" s="77" t="s">
        <v>43</v>
      </c>
      <c r="J11" s="78">
        <v>2</v>
      </c>
      <c r="K11" s="89"/>
      <c r="L11" s="89"/>
      <c r="M11" s="89"/>
      <c r="N11" s="89"/>
      <c r="O11" s="89"/>
      <c r="P11" s="89"/>
      <c r="Q11" s="61">
        <f t="shared" si="0"/>
        <v>60</v>
      </c>
      <c r="R11" s="20">
        <f t="shared" si="1"/>
        <v>3</v>
      </c>
    </row>
    <row r="12" spans="1:18" ht="15">
      <c r="A12" s="260"/>
      <c r="B12" s="18" t="s">
        <v>52</v>
      </c>
      <c r="C12" s="19" t="s">
        <v>10</v>
      </c>
      <c r="D12" s="19" t="s">
        <v>53</v>
      </c>
      <c r="E12" s="77">
        <v>30</v>
      </c>
      <c r="F12" s="77" t="s">
        <v>42</v>
      </c>
      <c r="G12" s="78">
        <v>1</v>
      </c>
      <c r="H12" s="77">
        <v>30</v>
      </c>
      <c r="I12" s="77" t="s">
        <v>43</v>
      </c>
      <c r="J12" s="78">
        <v>2</v>
      </c>
      <c r="K12" s="56"/>
      <c r="L12" s="56"/>
      <c r="M12" s="73"/>
      <c r="N12" s="56"/>
      <c r="O12" s="56"/>
      <c r="P12" s="73"/>
      <c r="Q12" s="61">
        <f t="shared" si="0"/>
        <v>60</v>
      </c>
      <c r="R12" s="20">
        <f t="shared" si="1"/>
        <v>3</v>
      </c>
    </row>
    <row r="13" spans="1:18" ht="15">
      <c r="A13" s="260"/>
      <c r="B13" s="18" t="s">
        <v>15</v>
      </c>
      <c r="C13" s="19" t="s">
        <v>10</v>
      </c>
      <c r="D13" s="19" t="s">
        <v>53</v>
      </c>
      <c r="E13" s="75"/>
      <c r="F13" s="77"/>
      <c r="G13" s="76"/>
      <c r="H13" s="75"/>
      <c r="I13" s="77"/>
      <c r="J13" s="76"/>
      <c r="K13" s="56">
        <v>30</v>
      </c>
      <c r="L13" s="56" t="s">
        <v>42</v>
      </c>
      <c r="M13" s="73">
        <v>1</v>
      </c>
      <c r="N13" s="56">
        <v>30</v>
      </c>
      <c r="O13" s="56" t="s">
        <v>43</v>
      </c>
      <c r="P13" s="73">
        <v>2</v>
      </c>
      <c r="Q13" s="61">
        <f t="shared" si="0"/>
        <v>60</v>
      </c>
      <c r="R13" s="20">
        <f t="shared" si="1"/>
        <v>3</v>
      </c>
    </row>
    <row r="14" spans="1:18" ht="15">
      <c r="A14" s="260"/>
      <c r="B14" s="22" t="s">
        <v>27</v>
      </c>
      <c r="C14" s="21" t="s">
        <v>10</v>
      </c>
      <c r="D14" s="21" t="s">
        <v>53</v>
      </c>
      <c r="E14" s="75">
        <v>30</v>
      </c>
      <c r="F14" s="75" t="s">
        <v>42</v>
      </c>
      <c r="G14" s="76">
        <v>1</v>
      </c>
      <c r="H14" s="75">
        <v>30</v>
      </c>
      <c r="I14" s="75" t="s">
        <v>43</v>
      </c>
      <c r="J14" s="76">
        <v>2</v>
      </c>
      <c r="K14" s="56"/>
      <c r="L14" s="56"/>
      <c r="M14" s="73"/>
      <c r="N14" s="56"/>
      <c r="O14" s="56"/>
      <c r="P14" s="73"/>
      <c r="Q14" s="61">
        <f t="shared" si="0"/>
        <v>60</v>
      </c>
      <c r="R14" s="20">
        <f t="shared" si="1"/>
        <v>3</v>
      </c>
    </row>
    <row r="15" spans="1:18" ht="15">
      <c r="A15" s="260"/>
      <c r="B15" s="18" t="s">
        <v>30</v>
      </c>
      <c r="C15" s="19" t="s">
        <v>10</v>
      </c>
      <c r="D15" s="19" t="s">
        <v>53</v>
      </c>
      <c r="E15" s="75"/>
      <c r="F15" s="77"/>
      <c r="G15" s="76"/>
      <c r="H15" s="75">
        <v>30</v>
      </c>
      <c r="I15" s="75" t="s">
        <v>43</v>
      </c>
      <c r="J15" s="76">
        <v>2</v>
      </c>
      <c r="K15" s="56"/>
      <c r="L15" s="56"/>
      <c r="M15" s="73"/>
      <c r="N15" s="56"/>
      <c r="O15" s="56"/>
      <c r="P15" s="73"/>
      <c r="Q15" s="61">
        <f>SUM(E15,H15,K15,N15)</f>
        <v>30</v>
      </c>
      <c r="R15" s="20">
        <f>SUM(G15,J15,M15,P15)</f>
        <v>2</v>
      </c>
    </row>
    <row r="16" spans="1:18" ht="15">
      <c r="A16" s="260"/>
      <c r="B16" s="18" t="s">
        <v>28</v>
      </c>
      <c r="C16" s="19" t="s">
        <v>10</v>
      </c>
      <c r="D16" s="19" t="s">
        <v>53</v>
      </c>
      <c r="E16" s="75">
        <v>30</v>
      </c>
      <c r="F16" s="75" t="s">
        <v>42</v>
      </c>
      <c r="G16" s="76">
        <v>1</v>
      </c>
      <c r="H16" s="75">
        <v>30</v>
      </c>
      <c r="I16" s="75" t="s">
        <v>43</v>
      </c>
      <c r="J16" s="76">
        <v>2</v>
      </c>
      <c r="K16" s="56"/>
      <c r="L16" s="56"/>
      <c r="M16" s="73"/>
      <c r="N16" s="56"/>
      <c r="O16" s="56"/>
      <c r="P16" s="73"/>
      <c r="Q16" s="61">
        <f t="shared" si="0"/>
        <v>60</v>
      </c>
      <c r="R16" s="20">
        <f t="shared" si="1"/>
        <v>3</v>
      </c>
    </row>
    <row r="17" spans="1:18" ht="15">
      <c r="A17" s="260"/>
      <c r="B17" s="18" t="s">
        <v>29</v>
      </c>
      <c r="C17" s="19" t="s">
        <v>10</v>
      </c>
      <c r="D17" s="19" t="s">
        <v>53</v>
      </c>
      <c r="E17" s="75">
        <v>30</v>
      </c>
      <c r="F17" s="77" t="s">
        <v>42</v>
      </c>
      <c r="G17" s="76">
        <v>1</v>
      </c>
      <c r="H17" s="75">
        <v>30</v>
      </c>
      <c r="I17" s="75" t="s">
        <v>43</v>
      </c>
      <c r="J17" s="76">
        <v>2</v>
      </c>
      <c r="K17" s="56"/>
      <c r="L17" s="56"/>
      <c r="M17" s="73"/>
      <c r="N17" s="56"/>
      <c r="O17" s="56"/>
      <c r="P17" s="73"/>
      <c r="Q17" s="61">
        <f t="shared" si="0"/>
        <v>60</v>
      </c>
      <c r="R17" s="20">
        <f t="shared" si="1"/>
        <v>3</v>
      </c>
    </row>
    <row r="18" spans="1:18" ht="15">
      <c r="A18" s="260"/>
      <c r="B18" s="18" t="s">
        <v>46</v>
      </c>
      <c r="C18" s="19" t="s">
        <v>10</v>
      </c>
      <c r="D18" s="19" t="s">
        <v>53</v>
      </c>
      <c r="E18" s="75">
        <v>15</v>
      </c>
      <c r="F18" s="77" t="s">
        <v>42</v>
      </c>
      <c r="G18" s="76">
        <v>0.5</v>
      </c>
      <c r="H18" s="75"/>
      <c r="I18" s="75"/>
      <c r="J18" s="76"/>
      <c r="K18" s="56"/>
      <c r="L18" s="56"/>
      <c r="M18" s="73"/>
      <c r="N18" s="56"/>
      <c r="O18" s="56"/>
      <c r="P18" s="73"/>
      <c r="Q18" s="61">
        <f>SUM(E18,H18,K18,N18)</f>
        <v>15</v>
      </c>
      <c r="R18" s="20">
        <f>SUM(G18,J18,M18,P18)</f>
        <v>0.5</v>
      </c>
    </row>
    <row r="19" spans="1:18" ht="15">
      <c r="A19" s="260"/>
      <c r="B19" s="22" t="s">
        <v>57</v>
      </c>
      <c r="C19" s="21" t="s">
        <v>37</v>
      </c>
      <c r="D19" s="21" t="s">
        <v>54</v>
      </c>
      <c r="E19" s="75">
        <v>30</v>
      </c>
      <c r="F19" s="77" t="s">
        <v>42</v>
      </c>
      <c r="G19" s="76">
        <v>2</v>
      </c>
      <c r="H19" s="75">
        <v>30</v>
      </c>
      <c r="I19" s="77" t="s">
        <v>43</v>
      </c>
      <c r="J19" s="76">
        <v>3</v>
      </c>
      <c r="K19" s="56"/>
      <c r="L19" s="56"/>
      <c r="M19" s="73"/>
      <c r="N19" s="56"/>
      <c r="O19" s="56"/>
      <c r="P19" s="73"/>
      <c r="Q19" s="61">
        <f>SUM(E19,H19,K19,N19)</f>
        <v>60</v>
      </c>
      <c r="R19" s="66">
        <f>SUM(G19,J19,M19,P19)</f>
        <v>5</v>
      </c>
    </row>
    <row r="20" spans="1:18" ht="15">
      <c r="A20" s="260"/>
      <c r="B20" s="22" t="s">
        <v>65</v>
      </c>
      <c r="C20" s="21" t="s">
        <v>16</v>
      </c>
      <c r="D20" s="21" t="s">
        <v>55</v>
      </c>
      <c r="E20" s="75"/>
      <c r="F20" s="75"/>
      <c r="G20" s="76">
        <v>2</v>
      </c>
      <c r="H20" s="75"/>
      <c r="I20" s="75"/>
      <c r="J20" s="76"/>
      <c r="K20" s="56"/>
      <c r="L20" s="56"/>
      <c r="M20" s="73"/>
      <c r="N20" s="56"/>
      <c r="O20" s="56"/>
      <c r="P20" s="73">
        <v>10</v>
      </c>
      <c r="Q20" s="61">
        <f t="shared" si="0"/>
        <v>0</v>
      </c>
      <c r="R20" s="87">
        <f t="shared" si="1"/>
        <v>12</v>
      </c>
    </row>
    <row r="21" spans="1:18" ht="15">
      <c r="A21" s="6"/>
      <c r="B21" s="7"/>
      <c r="C21" s="5"/>
      <c r="D21" s="62" t="s">
        <v>21</v>
      </c>
      <c r="E21" s="63">
        <f>SUM(E4:E20)</f>
        <v>315</v>
      </c>
      <c r="F21" s="63"/>
      <c r="G21" s="65">
        <f>SUM(G4:G20)</f>
        <v>26.5</v>
      </c>
      <c r="H21" s="63">
        <f>SUM(H4:H20)</f>
        <v>330</v>
      </c>
      <c r="I21" s="63"/>
      <c r="J21" s="65">
        <f>SUM(J4:J20)</f>
        <v>33</v>
      </c>
      <c r="K21" s="64">
        <f>SUM(K4:K20)</f>
        <v>135</v>
      </c>
      <c r="L21" s="64"/>
      <c r="M21" s="68">
        <f>SUM(M4:M20)</f>
        <v>19</v>
      </c>
      <c r="N21" s="64">
        <f>SUM(N4:N20)</f>
        <v>135</v>
      </c>
      <c r="O21" s="64"/>
      <c r="P21" s="68">
        <f>SUM(P4:P20)</f>
        <v>43</v>
      </c>
      <c r="Q21" s="83">
        <f>SUM(Q4:Q20)</f>
        <v>915</v>
      </c>
      <c r="R21" s="72">
        <f>SUM(R4:R20)</f>
        <v>121.5</v>
      </c>
    </row>
    <row r="22" spans="1:18" ht="15">
      <c r="A22" s="8"/>
      <c r="B22" s="8"/>
      <c r="C22" s="8"/>
      <c r="D22" s="70" t="s">
        <v>59</v>
      </c>
      <c r="E22" s="264">
        <f>SUM(E21,H21)</f>
        <v>645</v>
      </c>
      <c r="F22" s="264"/>
      <c r="G22" s="264"/>
      <c r="H22" s="264">
        <f>SUM(G21,J21)</f>
        <v>59.5</v>
      </c>
      <c r="I22" s="264"/>
      <c r="J22" s="264"/>
      <c r="K22" s="264">
        <f>SUM(K21,N21)</f>
        <v>270</v>
      </c>
      <c r="L22" s="264"/>
      <c r="M22" s="264"/>
      <c r="N22" s="264">
        <f>SUM(M21,P21)</f>
        <v>62</v>
      </c>
      <c r="O22" s="264"/>
      <c r="P22" s="264"/>
      <c r="Q22" s="84">
        <f>E22+K22</f>
        <v>915</v>
      </c>
      <c r="R22" s="277" t="s">
        <v>2</v>
      </c>
    </row>
    <row r="23" spans="1:18" ht="15">
      <c r="A23" s="8"/>
      <c r="B23" s="8"/>
      <c r="C23" s="8"/>
      <c r="D23" s="85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6">
        <f>SUM(R5,R6,R7,R10,R19,R20)</f>
        <v>35</v>
      </c>
      <c r="R23" s="277"/>
    </row>
    <row r="24" spans="1:18" ht="15">
      <c r="A24" s="8"/>
      <c r="B24" s="8"/>
      <c r="C24" s="8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</row>
  </sheetData>
  <sheetProtection/>
  <mergeCells count="21">
    <mergeCell ref="K2:M2"/>
    <mergeCell ref="N2:P2"/>
    <mergeCell ref="Q1:Q3"/>
    <mergeCell ref="A19:A20"/>
    <mergeCell ref="A1:A3"/>
    <mergeCell ref="A4:A10"/>
    <mergeCell ref="B1:B3"/>
    <mergeCell ref="D1:D3"/>
    <mergeCell ref="C1:C3"/>
    <mergeCell ref="A11:A12"/>
    <mergeCell ref="A13:A18"/>
    <mergeCell ref="R22:R23"/>
    <mergeCell ref="K1:P1"/>
    <mergeCell ref="E22:G22"/>
    <mergeCell ref="N22:P22"/>
    <mergeCell ref="H22:J22"/>
    <mergeCell ref="K22:M22"/>
    <mergeCell ref="E1:J1"/>
    <mergeCell ref="E2:G2"/>
    <mergeCell ref="H2:J2"/>
    <mergeCell ref="R1:R3"/>
  </mergeCells>
  <printOptions/>
  <pageMargins left="0.25" right="0.25" top="0.75" bottom="0.75" header="0.3" footer="0.3"/>
  <pageSetup fitToHeight="1" fitToWidth="1" horizontalDpi="600" verticalDpi="600" orientation="landscape" paperSize="9" r:id="rId1"/>
  <headerFooter>
    <oddHeader>&amp;CInstr. historyczne, Studia II stopnia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3"/>
  <sheetViews>
    <sheetView view="pageLayout" zoomScaleNormal="90" workbookViewId="0" topLeftCell="B7">
      <selection activeCell="C34" sqref="C34"/>
    </sheetView>
  </sheetViews>
  <sheetFormatPr defaultColWidth="9.140625" defaultRowHeight="15"/>
  <cols>
    <col min="1" max="1" width="5.7109375" style="103" bestFit="1" customWidth="1"/>
    <col min="2" max="2" width="36.140625" style="103" bestFit="1" customWidth="1"/>
    <col min="3" max="3" width="12.57421875" style="103" bestFit="1" customWidth="1"/>
    <col min="4" max="4" width="7.7109375" style="103" bestFit="1" customWidth="1"/>
    <col min="5" max="5" width="5.00390625" style="103" bestFit="1" customWidth="1"/>
    <col min="6" max="6" width="3.7109375" style="103" bestFit="1" customWidth="1"/>
    <col min="7" max="7" width="4.57421875" style="103" bestFit="1" customWidth="1"/>
    <col min="8" max="8" width="5.00390625" style="103" bestFit="1" customWidth="1"/>
    <col min="9" max="9" width="3.7109375" style="103" bestFit="1" customWidth="1"/>
    <col min="10" max="11" width="5.00390625" style="103" bestFit="1" customWidth="1"/>
    <col min="12" max="12" width="3.7109375" style="103" bestFit="1" customWidth="1"/>
    <col min="13" max="13" width="4.57421875" style="103" bestFit="1" customWidth="1"/>
    <col min="14" max="14" width="5.00390625" style="103" bestFit="1" customWidth="1"/>
    <col min="15" max="15" width="3.7109375" style="103" bestFit="1" customWidth="1"/>
    <col min="16" max="16" width="4.57421875" style="103" bestFit="1" customWidth="1"/>
    <col min="17" max="18" width="6.00390625" style="103" bestFit="1" customWidth="1"/>
    <col min="19" max="16384" width="9.140625" style="103" customWidth="1"/>
  </cols>
  <sheetData>
    <row r="1" spans="1:18" ht="15">
      <c r="A1" s="280" t="s">
        <v>47</v>
      </c>
      <c r="B1" s="246" t="s">
        <v>38</v>
      </c>
      <c r="C1" s="245" t="s">
        <v>39</v>
      </c>
      <c r="D1" s="245" t="s">
        <v>63</v>
      </c>
      <c r="E1" s="243" t="s">
        <v>0</v>
      </c>
      <c r="F1" s="243"/>
      <c r="G1" s="243"/>
      <c r="H1" s="243"/>
      <c r="I1" s="243"/>
      <c r="J1" s="243"/>
      <c r="K1" s="244" t="s">
        <v>8</v>
      </c>
      <c r="L1" s="244"/>
      <c r="M1" s="244"/>
      <c r="N1" s="244"/>
      <c r="O1" s="244"/>
      <c r="P1" s="244"/>
      <c r="Q1" s="245" t="s">
        <v>62</v>
      </c>
      <c r="R1" s="245" t="s">
        <v>2</v>
      </c>
    </row>
    <row r="2" spans="1:18" ht="15">
      <c r="A2" s="280"/>
      <c r="B2" s="246"/>
      <c r="C2" s="245"/>
      <c r="D2" s="245"/>
      <c r="E2" s="243" t="s">
        <v>1</v>
      </c>
      <c r="F2" s="243"/>
      <c r="G2" s="243"/>
      <c r="H2" s="243" t="s">
        <v>3</v>
      </c>
      <c r="I2" s="243"/>
      <c r="J2" s="243"/>
      <c r="K2" s="244" t="s">
        <v>4</v>
      </c>
      <c r="L2" s="244"/>
      <c r="M2" s="244"/>
      <c r="N2" s="244" t="s">
        <v>5</v>
      </c>
      <c r="O2" s="244"/>
      <c r="P2" s="244"/>
      <c r="Q2" s="245"/>
      <c r="R2" s="245"/>
    </row>
    <row r="3" spans="1:18" ht="15">
      <c r="A3" s="280"/>
      <c r="B3" s="246"/>
      <c r="C3" s="245"/>
      <c r="D3" s="245"/>
      <c r="E3" s="101" t="s">
        <v>61</v>
      </c>
      <c r="F3" s="101" t="s">
        <v>40</v>
      </c>
      <c r="G3" s="104" t="s">
        <v>2</v>
      </c>
      <c r="H3" s="101" t="s">
        <v>61</v>
      </c>
      <c r="I3" s="101" t="s">
        <v>40</v>
      </c>
      <c r="J3" s="104" t="s">
        <v>2</v>
      </c>
      <c r="K3" s="102" t="s">
        <v>61</v>
      </c>
      <c r="L3" s="101" t="s">
        <v>40</v>
      </c>
      <c r="M3" s="105" t="s">
        <v>2</v>
      </c>
      <c r="N3" s="102" t="s">
        <v>61</v>
      </c>
      <c r="O3" s="101" t="s">
        <v>40</v>
      </c>
      <c r="P3" s="105" t="s">
        <v>2</v>
      </c>
      <c r="Q3" s="245"/>
      <c r="R3" s="245"/>
    </row>
    <row r="4" spans="1:18" ht="15">
      <c r="A4" s="279"/>
      <c r="B4" s="107" t="s">
        <v>82</v>
      </c>
      <c r="C4" s="108" t="s">
        <v>10</v>
      </c>
      <c r="D4" s="108" t="s">
        <v>53</v>
      </c>
      <c r="E4" s="109">
        <v>30</v>
      </c>
      <c r="F4" s="109" t="s">
        <v>76</v>
      </c>
      <c r="G4" s="110">
        <v>10</v>
      </c>
      <c r="H4" s="109">
        <v>30</v>
      </c>
      <c r="I4" s="109" t="s">
        <v>76</v>
      </c>
      <c r="J4" s="110">
        <v>10</v>
      </c>
      <c r="K4" s="111">
        <v>30</v>
      </c>
      <c r="L4" s="112" t="s">
        <v>77</v>
      </c>
      <c r="M4" s="113">
        <v>17</v>
      </c>
      <c r="N4" s="111">
        <v>30</v>
      </c>
      <c r="O4" s="112" t="s">
        <v>77</v>
      </c>
      <c r="P4" s="113">
        <v>23</v>
      </c>
      <c r="Q4" s="114">
        <f aca="true" t="shared" si="0" ref="Q4:Q17">SUM(E4,H4,K4,N4)</f>
        <v>120</v>
      </c>
      <c r="R4" s="115">
        <f aca="true" t="shared" si="1" ref="R4:R17">SUM(G4,J4,M4,P4)</f>
        <v>60</v>
      </c>
    </row>
    <row r="5" spans="1:18" ht="15">
      <c r="A5" s="279"/>
      <c r="B5" s="107" t="s">
        <v>44</v>
      </c>
      <c r="C5" s="116" t="s">
        <v>37</v>
      </c>
      <c r="D5" s="116" t="s">
        <v>54</v>
      </c>
      <c r="E5" s="109"/>
      <c r="F5" s="109"/>
      <c r="G5" s="110"/>
      <c r="H5" s="109"/>
      <c r="I5" s="109"/>
      <c r="J5" s="110"/>
      <c r="K5" s="111">
        <v>15</v>
      </c>
      <c r="L5" s="112" t="s">
        <v>77</v>
      </c>
      <c r="M5" s="113">
        <v>3</v>
      </c>
      <c r="N5" s="111"/>
      <c r="O5" s="112"/>
      <c r="P5" s="113"/>
      <c r="Q5" s="114">
        <f t="shared" si="0"/>
        <v>15</v>
      </c>
      <c r="R5" s="117">
        <f t="shared" si="1"/>
        <v>3</v>
      </c>
    </row>
    <row r="6" spans="1:18" ht="15">
      <c r="A6" s="279"/>
      <c r="B6" s="107" t="s">
        <v>45</v>
      </c>
      <c r="C6" s="116" t="s">
        <v>37</v>
      </c>
      <c r="D6" s="116" t="s">
        <v>54</v>
      </c>
      <c r="E6" s="109"/>
      <c r="F6" s="109"/>
      <c r="G6" s="110"/>
      <c r="H6" s="109"/>
      <c r="I6" s="109"/>
      <c r="J6" s="110"/>
      <c r="K6" s="111"/>
      <c r="L6" s="112"/>
      <c r="M6" s="113"/>
      <c r="N6" s="111">
        <v>15</v>
      </c>
      <c r="O6" s="112" t="s">
        <v>77</v>
      </c>
      <c r="P6" s="113">
        <v>3</v>
      </c>
      <c r="Q6" s="114">
        <f t="shared" si="0"/>
        <v>15</v>
      </c>
      <c r="R6" s="117">
        <f t="shared" si="1"/>
        <v>3</v>
      </c>
    </row>
    <row r="7" spans="1:18" ht="15">
      <c r="A7" s="279"/>
      <c r="B7" s="107" t="s">
        <v>11</v>
      </c>
      <c r="C7" s="108" t="s">
        <v>37</v>
      </c>
      <c r="D7" s="108" t="s">
        <v>53</v>
      </c>
      <c r="E7" s="118">
        <v>15</v>
      </c>
      <c r="F7" s="109" t="s">
        <v>77</v>
      </c>
      <c r="G7" s="119">
        <v>1</v>
      </c>
      <c r="H7" s="118">
        <v>15</v>
      </c>
      <c r="I7" s="109" t="s">
        <v>79</v>
      </c>
      <c r="J7" s="119">
        <v>2</v>
      </c>
      <c r="K7" s="120"/>
      <c r="L7" s="120"/>
      <c r="M7" s="120"/>
      <c r="N7" s="120"/>
      <c r="O7" s="120"/>
      <c r="P7" s="120"/>
      <c r="Q7" s="114">
        <f>SUM(E7,H7,K7,N7)</f>
        <v>30</v>
      </c>
      <c r="R7" s="117">
        <f>SUM(G7,J7,M7,P7)</f>
        <v>3</v>
      </c>
    </row>
    <row r="8" spans="1:18" ht="15">
      <c r="A8" s="279"/>
      <c r="B8" s="107" t="s">
        <v>93</v>
      </c>
      <c r="C8" s="116" t="s">
        <v>10</v>
      </c>
      <c r="D8" s="116" t="s">
        <v>54</v>
      </c>
      <c r="E8" s="118">
        <v>30</v>
      </c>
      <c r="F8" s="118" t="s">
        <v>77</v>
      </c>
      <c r="G8" s="119">
        <v>2</v>
      </c>
      <c r="H8" s="118">
        <v>30</v>
      </c>
      <c r="I8" s="118" t="s">
        <v>79</v>
      </c>
      <c r="J8" s="119">
        <v>4</v>
      </c>
      <c r="K8" s="111"/>
      <c r="L8" s="112"/>
      <c r="M8" s="113"/>
      <c r="N8" s="111"/>
      <c r="O8" s="112"/>
      <c r="P8" s="113"/>
      <c r="Q8" s="114">
        <f t="shared" si="0"/>
        <v>60</v>
      </c>
      <c r="R8" s="121">
        <f t="shared" si="1"/>
        <v>6</v>
      </c>
    </row>
    <row r="9" spans="1:18" ht="15">
      <c r="A9" s="279"/>
      <c r="B9" s="107" t="s">
        <v>94</v>
      </c>
      <c r="C9" s="116" t="s">
        <v>10</v>
      </c>
      <c r="D9" s="116" t="s">
        <v>54</v>
      </c>
      <c r="E9" s="109">
        <v>30</v>
      </c>
      <c r="F9" s="118" t="s">
        <v>77</v>
      </c>
      <c r="G9" s="110">
        <v>1</v>
      </c>
      <c r="H9" s="109">
        <v>30</v>
      </c>
      <c r="I9" s="118" t="s">
        <v>79</v>
      </c>
      <c r="J9" s="110">
        <v>2</v>
      </c>
      <c r="K9" s="111"/>
      <c r="L9" s="112"/>
      <c r="M9" s="113"/>
      <c r="N9" s="111"/>
      <c r="O9" s="112"/>
      <c r="P9" s="113"/>
      <c r="Q9" s="114">
        <f>SUM(E9,H9)</f>
        <v>60</v>
      </c>
      <c r="R9" s="121">
        <f>SUM(G9,J9)</f>
        <v>3</v>
      </c>
    </row>
    <row r="10" spans="1:18" ht="15">
      <c r="A10" s="279"/>
      <c r="B10" s="107" t="s">
        <v>102</v>
      </c>
      <c r="C10" s="116" t="s">
        <v>10</v>
      </c>
      <c r="D10" s="116" t="s">
        <v>54</v>
      </c>
      <c r="E10" s="118">
        <v>30</v>
      </c>
      <c r="F10" s="118" t="s">
        <v>77</v>
      </c>
      <c r="G10" s="119">
        <v>1</v>
      </c>
      <c r="H10" s="118">
        <v>30</v>
      </c>
      <c r="I10" s="118" t="s">
        <v>79</v>
      </c>
      <c r="J10" s="119">
        <v>2</v>
      </c>
      <c r="K10" s="111"/>
      <c r="L10" s="112"/>
      <c r="M10" s="113"/>
      <c r="N10" s="111"/>
      <c r="O10" s="112"/>
      <c r="P10" s="113"/>
      <c r="Q10" s="114">
        <f>SUM(E10,H10)</f>
        <v>60</v>
      </c>
      <c r="R10" s="121">
        <f>SUM(G10,J10)</f>
        <v>3</v>
      </c>
    </row>
    <row r="11" spans="1:18" ht="15">
      <c r="A11" s="279"/>
      <c r="B11" s="107" t="s">
        <v>31</v>
      </c>
      <c r="C11" s="116" t="s">
        <v>10</v>
      </c>
      <c r="D11" s="116" t="s">
        <v>53</v>
      </c>
      <c r="E11" s="118">
        <v>60</v>
      </c>
      <c r="F11" s="118" t="s">
        <v>77</v>
      </c>
      <c r="G11" s="119">
        <v>2</v>
      </c>
      <c r="H11" s="118">
        <v>60</v>
      </c>
      <c r="I11" s="118" t="s">
        <v>78</v>
      </c>
      <c r="J11" s="119">
        <v>2</v>
      </c>
      <c r="K11" s="120"/>
      <c r="L11" s="120"/>
      <c r="M11" s="120"/>
      <c r="N11" s="120"/>
      <c r="O11" s="120"/>
      <c r="P11" s="120"/>
      <c r="Q11" s="114">
        <f t="shared" si="0"/>
        <v>120</v>
      </c>
      <c r="R11" s="121">
        <f t="shared" si="1"/>
        <v>4</v>
      </c>
    </row>
    <row r="12" spans="1:18" ht="15">
      <c r="A12" s="279"/>
      <c r="B12" s="107" t="s">
        <v>101</v>
      </c>
      <c r="C12" s="116" t="s">
        <v>37</v>
      </c>
      <c r="D12" s="116" t="s">
        <v>54</v>
      </c>
      <c r="E12" s="109">
        <v>15</v>
      </c>
      <c r="F12" s="118" t="s">
        <v>77</v>
      </c>
      <c r="G12" s="110">
        <v>1</v>
      </c>
      <c r="H12" s="109">
        <v>15</v>
      </c>
      <c r="I12" s="118" t="s">
        <v>77</v>
      </c>
      <c r="J12" s="110">
        <v>1</v>
      </c>
      <c r="K12" s="111">
        <v>15</v>
      </c>
      <c r="L12" s="111" t="s">
        <v>77</v>
      </c>
      <c r="M12" s="113">
        <v>1</v>
      </c>
      <c r="N12" s="111">
        <v>15</v>
      </c>
      <c r="O12" s="111" t="s">
        <v>77</v>
      </c>
      <c r="P12" s="113">
        <v>1</v>
      </c>
      <c r="Q12" s="114">
        <f>SUM(E12,H12,K12,N12)</f>
        <v>60</v>
      </c>
      <c r="R12" s="117">
        <f>SUM(G12,J12,M12,P12)</f>
        <v>4</v>
      </c>
    </row>
    <row r="13" spans="1:18" ht="15">
      <c r="A13" s="106"/>
      <c r="B13" s="107" t="s">
        <v>52</v>
      </c>
      <c r="C13" s="108" t="s">
        <v>10</v>
      </c>
      <c r="D13" s="108" t="s">
        <v>53</v>
      </c>
      <c r="E13" s="118">
        <v>15</v>
      </c>
      <c r="F13" s="118" t="s">
        <v>77</v>
      </c>
      <c r="G13" s="119">
        <v>0.5</v>
      </c>
      <c r="H13" s="118">
        <v>15</v>
      </c>
      <c r="I13" s="118" t="s">
        <v>79</v>
      </c>
      <c r="J13" s="119">
        <v>1</v>
      </c>
      <c r="K13" s="111"/>
      <c r="L13" s="111"/>
      <c r="M13" s="113"/>
      <c r="N13" s="111"/>
      <c r="O13" s="111"/>
      <c r="P13" s="113"/>
      <c r="Q13" s="114">
        <f t="shared" si="0"/>
        <v>30</v>
      </c>
      <c r="R13" s="115">
        <f t="shared" si="1"/>
        <v>1.5</v>
      </c>
    </row>
    <row r="14" spans="1:18" ht="15">
      <c r="A14" s="279"/>
      <c r="B14" s="107" t="s">
        <v>15</v>
      </c>
      <c r="C14" s="108" t="s">
        <v>10</v>
      </c>
      <c r="D14" s="108" t="s">
        <v>53</v>
      </c>
      <c r="E14" s="109"/>
      <c r="F14" s="118"/>
      <c r="G14" s="110"/>
      <c r="H14" s="109"/>
      <c r="I14" s="118"/>
      <c r="J14" s="110"/>
      <c r="K14" s="111">
        <v>30</v>
      </c>
      <c r="L14" s="111" t="s">
        <v>77</v>
      </c>
      <c r="M14" s="113">
        <v>1</v>
      </c>
      <c r="N14" s="111">
        <v>30</v>
      </c>
      <c r="O14" s="111" t="s">
        <v>79</v>
      </c>
      <c r="P14" s="113">
        <v>2</v>
      </c>
      <c r="Q14" s="114">
        <f t="shared" si="0"/>
        <v>60</v>
      </c>
      <c r="R14" s="115">
        <f t="shared" si="1"/>
        <v>3</v>
      </c>
    </row>
    <row r="15" spans="1:18" ht="15">
      <c r="A15" s="279"/>
      <c r="B15" s="122" t="s">
        <v>27</v>
      </c>
      <c r="C15" s="116" t="s">
        <v>10</v>
      </c>
      <c r="D15" s="116" t="s">
        <v>53</v>
      </c>
      <c r="E15" s="109">
        <v>30</v>
      </c>
      <c r="F15" s="109" t="s">
        <v>77</v>
      </c>
      <c r="G15" s="110">
        <v>1</v>
      </c>
      <c r="H15" s="109">
        <v>30</v>
      </c>
      <c r="I15" s="109" t="s">
        <v>79</v>
      </c>
      <c r="J15" s="110">
        <v>2</v>
      </c>
      <c r="K15" s="111"/>
      <c r="L15" s="111"/>
      <c r="M15" s="113"/>
      <c r="N15" s="111"/>
      <c r="O15" s="111"/>
      <c r="P15" s="113"/>
      <c r="Q15" s="114">
        <f t="shared" si="0"/>
        <v>60</v>
      </c>
      <c r="R15" s="115">
        <f t="shared" si="1"/>
        <v>3</v>
      </c>
    </row>
    <row r="16" spans="1:18" ht="15">
      <c r="A16" s="279"/>
      <c r="B16" s="107" t="s">
        <v>30</v>
      </c>
      <c r="C16" s="108" t="s">
        <v>10</v>
      </c>
      <c r="D16" s="108" t="s">
        <v>53</v>
      </c>
      <c r="E16" s="109"/>
      <c r="F16" s="118"/>
      <c r="G16" s="110"/>
      <c r="H16" s="109">
        <v>30</v>
      </c>
      <c r="I16" s="109" t="s">
        <v>79</v>
      </c>
      <c r="J16" s="110">
        <v>2</v>
      </c>
      <c r="K16" s="111"/>
      <c r="L16" s="111"/>
      <c r="M16" s="113"/>
      <c r="N16" s="111"/>
      <c r="O16" s="111"/>
      <c r="P16" s="113"/>
      <c r="Q16" s="114">
        <f>SUM(E16,H16,K16,N16)</f>
        <v>30</v>
      </c>
      <c r="R16" s="115">
        <f>SUM(G16,J16,M16,P16)</f>
        <v>2</v>
      </c>
    </row>
    <row r="17" spans="1:18" ht="15">
      <c r="A17" s="279"/>
      <c r="B17" s="107" t="s">
        <v>28</v>
      </c>
      <c r="C17" s="108" t="s">
        <v>10</v>
      </c>
      <c r="D17" s="108" t="s">
        <v>53</v>
      </c>
      <c r="E17" s="109">
        <v>30</v>
      </c>
      <c r="F17" s="109" t="s">
        <v>77</v>
      </c>
      <c r="G17" s="110">
        <v>1</v>
      </c>
      <c r="H17" s="109">
        <v>30</v>
      </c>
      <c r="I17" s="109" t="s">
        <v>79</v>
      </c>
      <c r="J17" s="110">
        <v>2</v>
      </c>
      <c r="K17" s="111"/>
      <c r="L17" s="111"/>
      <c r="M17" s="113"/>
      <c r="N17" s="111"/>
      <c r="O17" s="111"/>
      <c r="P17" s="113"/>
      <c r="Q17" s="114">
        <f t="shared" si="0"/>
        <v>60</v>
      </c>
      <c r="R17" s="115">
        <f t="shared" si="1"/>
        <v>3</v>
      </c>
    </row>
    <row r="18" spans="1:18" ht="15">
      <c r="A18" s="279"/>
      <c r="B18" s="122" t="s">
        <v>57</v>
      </c>
      <c r="C18" s="116" t="s">
        <v>37</v>
      </c>
      <c r="D18" s="116" t="s">
        <v>54</v>
      </c>
      <c r="E18" s="109">
        <v>30</v>
      </c>
      <c r="F18" s="109" t="s">
        <v>77</v>
      </c>
      <c r="G18" s="110">
        <v>2</v>
      </c>
      <c r="H18" s="109">
        <v>30</v>
      </c>
      <c r="I18" s="118" t="s">
        <v>79</v>
      </c>
      <c r="J18" s="110">
        <v>3</v>
      </c>
      <c r="K18" s="111"/>
      <c r="L18" s="111"/>
      <c r="M18" s="113"/>
      <c r="N18" s="111"/>
      <c r="O18" s="111"/>
      <c r="P18" s="113"/>
      <c r="Q18" s="114">
        <f>SUM(E18,H18,K18,N18)</f>
        <v>60</v>
      </c>
      <c r="R18" s="117">
        <f>SUM(G18,J18,M18,P18)</f>
        <v>5</v>
      </c>
    </row>
    <row r="19" spans="1:18" ht="15">
      <c r="A19" s="279"/>
      <c r="B19" s="122" t="s">
        <v>65</v>
      </c>
      <c r="C19" s="116" t="s">
        <v>16</v>
      </c>
      <c r="D19" s="116" t="s">
        <v>55</v>
      </c>
      <c r="E19" s="109"/>
      <c r="F19" s="109"/>
      <c r="G19" s="110">
        <v>4</v>
      </c>
      <c r="H19" s="109"/>
      <c r="I19" s="109"/>
      <c r="J19" s="110">
        <v>4</v>
      </c>
      <c r="K19" s="111"/>
      <c r="L19" s="111"/>
      <c r="M19" s="113">
        <v>4</v>
      </c>
      <c r="N19" s="111"/>
      <c r="O19" s="111"/>
      <c r="P19" s="113">
        <v>2</v>
      </c>
      <c r="Q19" s="114"/>
      <c r="R19" s="117">
        <f>SUM(G19,J19,M19,P19)</f>
        <v>14</v>
      </c>
    </row>
    <row r="20" spans="1:18" ht="15">
      <c r="A20" s="123"/>
      <c r="B20" s="124"/>
      <c r="D20" s="125" t="s">
        <v>21</v>
      </c>
      <c r="E20" s="126">
        <f>SUM(E4:E19)</f>
        <v>315</v>
      </c>
      <c r="F20" s="126"/>
      <c r="G20" s="127">
        <f>SUM(G4:G19)</f>
        <v>26.5</v>
      </c>
      <c r="H20" s="126">
        <f>SUM(H4:H19)</f>
        <v>345</v>
      </c>
      <c r="I20" s="126"/>
      <c r="J20" s="127">
        <f>SUM(J4:J19)</f>
        <v>37</v>
      </c>
      <c r="K20" s="128">
        <f>SUM(K4:K19)</f>
        <v>90</v>
      </c>
      <c r="L20" s="128"/>
      <c r="M20" s="129">
        <f>SUM(M4:M19)</f>
        <v>26</v>
      </c>
      <c r="N20" s="128">
        <f>SUM(N4:N19)</f>
        <v>90</v>
      </c>
      <c r="O20" s="128"/>
      <c r="P20" s="129">
        <f>SUM(P4:P19)</f>
        <v>31</v>
      </c>
      <c r="Q20" s="114">
        <f>SUM(Q4:Q19)</f>
        <v>840</v>
      </c>
      <c r="R20" s="130">
        <f>SUM(R4:R19)</f>
        <v>120.5</v>
      </c>
    </row>
    <row r="21" spans="1:18" ht="15">
      <c r="A21" s="131"/>
      <c r="B21" s="131"/>
      <c r="C21" s="131"/>
      <c r="D21" s="132" t="s">
        <v>59</v>
      </c>
      <c r="E21" s="247">
        <f>SUM(E20,H20)</f>
        <v>660</v>
      </c>
      <c r="F21" s="247"/>
      <c r="G21" s="247"/>
      <c r="H21" s="247">
        <f>SUM(G20,J20)</f>
        <v>63.5</v>
      </c>
      <c r="I21" s="247"/>
      <c r="J21" s="247"/>
      <c r="K21" s="247">
        <f>SUM(K20,N20)</f>
        <v>180</v>
      </c>
      <c r="L21" s="247"/>
      <c r="M21" s="247"/>
      <c r="N21" s="247">
        <f>SUM(M20,P20)</f>
        <v>57</v>
      </c>
      <c r="O21" s="247"/>
      <c r="P21" s="247"/>
      <c r="Q21" s="133">
        <f>E21+K21</f>
        <v>840</v>
      </c>
      <c r="R21" s="278" t="s">
        <v>2</v>
      </c>
    </row>
    <row r="22" spans="1:18" ht="15">
      <c r="A22" s="131"/>
      <c r="B22" s="131"/>
      <c r="C22" s="131"/>
      <c r="D22" s="131"/>
      <c r="E22" s="134"/>
      <c r="F22" s="134"/>
      <c r="G22" s="134"/>
      <c r="H22" s="134"/>
      <c r="I22" s="134"/>
      <c r="J22" s="134"/>
      <c r="K22" s="135"/>
      <c r="L22" s="135"/>
      <c r="M22" s="135"/>
      <c r="N22" s="135"/>
      <c r="O22" s="135"/>
      <c r="P22" s="135"/>
      <c r="Q22" s="136">
        <f>SUM(R5,R6,R7,R12,R18,R19)</f>
        <v>32</v>
      </c>
      <c r="R22" s="278"/>
    </row>
    <row r="23" spans="1:18" ht="15">
      <c r="A23" s="131"/>
      <c r="B23" s="131"/>
      <c r="C23" s="131"/>
      <c r="D23" s="131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1"/>
      <c r="R23" s="131"/>
    </row>
  </sheetData>
  <sheetProtection/>
  <mergeCells count="20">
    <mergeCell ref="A1:A3"/>
    <mergeCell ref="B1:B3"/>
    <mergeCell ref="C1:C3"/>
    <mergeCell ref="D1:D3"/>
    <mergeCell ref="Q1:Q3"/>
    <mergeCell ref="R1:R3"/>
    <mergeCell ref="E2:G2"/>
    <mergeCell ref="H2:J2"/>
    <mergeCell ref="K2:M2"/>
    <mergeCell ref="N2:P2"/>
    <mergeCell ref="E1:J1"/>
    <mergeCell ref="K1:P1"/>
    <mergeCell ref="K21:M21"/>
    <mergeCell ref="N21:P21"/>
    <mergeCell ref="R21:R22"/>
    <mergeCell ref="A4:A12"/>
    <mergeCell ref="A14:A17"/>
    <mergeCell ref="A18:A19"/>
    <mergeCell ref="E21:G21"/>
    <mergeCell ref="H21:J21"/>
  </mergeCells>
  <printOptions/>
  <pageMargins left="0.25" right="0.25" top="0.75" bottom="0.75" header="0.3" footer="0.3"/>
  <pageSetup fitToHeight="1" fitToWidth="1" horizontalDpi="600" verticalDpi="600" orientation="landscape" paperSize="9" r:id="rId1"/>
  <headerFooter>
    <oddHeader>&amp;CLutnictwo artystyczne
Studia II stopnia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6"/>
  <sheetViews>
    <sheetView view="pageLayout" zoomScale="75" zoomScaleNormal="80" zoomScalePageLayoutView="75" workbookViewId="0" topLeftCell="A1">
      <selection activeCell="C51" sqref="C51"/>
    </sheetView>
  </sheetViews>
  <sheetFormatPr defaultColWidth="9.140625" defaultRowHeight="15"/>
  <cols>
    <col min="1" max="1" width="10.7109375" style="103" customWidth="1"/>
    <col min="2" max="2" width="29.7109375" style="103" customWidth="1"/>
    <col min="3" max="3" width="13.8515625" style="103" bestFit="1" customWidth="1"/>
    <col min="4" max="4" width="8.140625" style="103" bestFit="1" customWidth="1"/>
    <col min="5" max="5" width="5.421875" style="103" bestFit="1" customWidth="1"/>
    <col min="6" max="6" width="4.140625" style="103" bestFit="1" customWidth="1"/>
    <col min="7" max="8" width="5.421875" style="103" bestFit="1" customWidth="1"/>
    <col min="9" max="9" width="4.140625" style="103" bestFit="1" customWidth="1"/>
    <col min="10" max="11" width="5.421875" style="103" bestFit="1" customWidth="1"/>
    <col min="12" max="12" width="4.140625" style="103" bestFit="1" customWidth="1"/>
    <col min="13" max="13" width="4.8515625" style="103" bestFit="1" customWidth="1"/>
    <col min="14" max="14" width="5.421875" style="103" bestFit="1" customWidth="1"/>
    <col min="15" max="15" width="4.140625" style="103" bestFit="1" customWidth="1"/>
    <col min="16" max="16" width="4.8515625" style="103" bestFit="1" customWidth="1"/>
    <col min="17" max="17" width="5.421875" style="103" bestFit="1" customWidth="1"/>
    <col min="18" max="18" width="4.140625" style="103" bestFit="1" customWidth="1"/>
    <col min="19" max="20" width="5.421875" style="103" bestFit="1" customWidth="1"/>
    <col min="21" max="21" width="4.140625" style="103" bestFit="1" customWidth="1"/>
    <col min="22" max="22" width="5.421875" style="103" bestFit="1" customWidth="1"/>
    <col min="23" max="23" width="6.00390625" style="103" bestFit="1" customWidth="1"/>
    <col min="24" max="25" width="6.28125" style="103" customWidth="1"/>
    <col min="26" max="16384" width="9.140625" style="103" customWidth="1"/>
  </cols>
  <sheetData>
    <row r="1" spans="1:24" ht="15">
      <c r="A1" s="245" t="s">
        <v>47</v>
      </c>
      <c r="B1" s="246" t="s">
        <v>38</v>
      </c>
      <c r="C1" s="245" t="s">
        <v>39</v>
      </c>
      <c r="D1" s="245" t="s">
        <v>63</v>
      </c>
      <c r="E1" s="243" t="s">
        <v>0</v>
      </c>
      <c r="F1" s="243"/>
      <c r="G1" s="243"/>
      <c r="H1" s="243"/>
      <c r="I1" s="243"/>
      <c r="J1" s="243"/>
      <c r="K1" s="244" t="s">
        <v>8</v>
      </c>
      <c r="L1" s="244"/>
      <c r="M1" s="244"/>
      <c r="N1" s="244"/>
      <c r="O1" s="244"/>
      <c r="P1" s="244"/>
      <c r="Q1" s="248" t="s">
        <v>9</v>
      </c>
      <c r="R1" s="248"/>
      <c r="S1" s="248"/>
      <c r="T1" s="248"/>
      <c r="U1" s="248"/>
      <c r="V1" s="248"/>
      <c r="W1" s="245" t="s">
        <v>62</v>
      </c>
      <c r="X1" s="245" t="s">
        <v>2</v>
      </c>
    </row>
    <row r="2" spans="1:24" ht="15">
      <c r="A2" s="245"/>
      <c r="B2" s="246"/>
      <c r="C2" s="245"/>
      <c r="D2" s="245"/>
      <c r="E2" s="243" t="s">
        <v>1</v>
      </c>
      <c r="F2" s="243"/>
      <c r="G2" s="243"/>
      <c r="H2" s="243" t="s">
        <v>3</v>
      </c>
      <c r="I2" s="243"/>
      <c r="J2" s="243"/>
      <c r="K2" s="244" t="s">
        <v>4</v>
      </c>
      <c r="L2" s="244"/>
      <c r="M2" s="244"/>
      <c r="N2" s="244" t="s">
        <v>5</v>
      </c>
      <c r="O2" s="244"/>
      <c r="P2" s="244"/>
      <c r="Q2" s="248" t="s">
        <v>6</v>
      </c>
      <c r="R2" s="248"/>
      <c r="S2" s="248"/>
      <c r="T2" s="248" t="s">
        <v>7</v>
      </c>
      <c r="U2" s="248"/>
      <c r="V2" s="248"/>
      <c r="W2" s="245"/>
      <c r="X2" s="245"/>
    </row>
    <row r="3" spans="1:24" ht="15">
      <c r="A3" s="245"/>
      <c r="B3" s="246"/>
      <c r="C3" s="245"/>
      <c r="D3" s="245"/>
      <c r="E3" s="101" t="s">
        <v>61</v>
      </c>
      <c r="F3" s="101" t="s">
        <v>40</v>
      </c>
      <c r="G3" s="104" t="s">
        <v>2</v>
      </c>
      <c r="H3" s="101" t="s">
        <v>61</v>
      </c>
      <c r="I3" s="101" t="s">
        <v>40</v>
      </c>
      <c r="J3" s="104" t="s">
        <v>2</v>
      </c>
      <c r="K3" s="102" t="s">
        <v>61</v>
      </c>
      <c r="L3" s="101" t="s">
        <v>40</v>
      </c>
      <c r="M3" s="105" t="s">
        <v>2</v>
      </c>
      <c r="N3" s="102" t="s">
        <v>61</v>
      </c>
      <c r="O3" s="101" t="s">
        <v>40</v>
      </c>
      <c r="P3" s="105" t="s">
        <v>2</v>
      </c>
      <c r="Q3" s="137" t="s">
        <v>61</v>
      </c>
      <c r="R3" s="101" t="s">
        <v>40</v>
      </c>
      <c r="S3" s="138" t="s">
        <v>2</v>
      </c>
      <c r="T3" s="137" t="s">
        <v>61</v>
      </c>
      <c r="U3" s="101" t="s">
        <v>40</v>
      </c>
      <c r="V3" s="138" t="s">
        <v>2</v>
      </c>
      <c r="W3" s="245"/>
      <c r="X3" s="245"/>
    </row>
    <row r="4" spans="1:24" ht="15">
      <c r="A4" s="250"/>
      <c r="B4" s="107" t="s">
        <v>75</v>
      </c>
      <c r="C4" s="108" t="s">
        <v>10</v>
      </c>
      <c r="D4" s="108" t="s">
        <v>53</v>
      </c>
      <c r="E4" s="140">
        <v>30</v>
      </c>
      <c r="F4" s="140" t="s">
        <v>76</v>
      </c>
      <c r="G4" s="141">
        <v>10</v>
      </c>
      <c r="H4" s="140">
        <v>30</v>
      </c>
      <c r="I4" s="140" t="s">
        <v>76</v>
      </c>
      <c r="J4" s="141">
        <v>10</v>
      </c>
      <c r="K4" s="111">
        <v>30</v>
      </c>
      <c r="L4" s="112" t="s">
        <v>76</v>
      </c>
      <c r="M4" s="113">
        <v>10</v>
      </c>
      <c r="N4" s="111">
        <v>30</v>
      </c>
      <c r="O4" s="112" t="s">
        <v>76</v>
      </c>
      <c r="P4" s="113">
        <v>10</v>
      </c>
      <c r="Q4" s="142">
        <v>30</v>
      </c>
      <c r="R4" s="140" t="s">
        <v>76</v>
      </c>
      <c r="S4" s="143">
        <v>10</v>
      </c>
      <c r="T4" s="142">
        <v>30</v>
      </c>
      <c r="U4" s="140" t="s">
        <v>76</v>
      </c>
      <c r="V4" s="143">
        <v>19</v>
      </c>
      <c r="W4" s="114">
        <f aca="true" t="shared" si="0" ref="W4:W32">SUM(E4,H4,K4,N4,Q4,T4)</f>
        <v>180</v>
      </c>
      <c r="X4" s="115">
        <f>SUM(G4,J4,M4,P4,S4,V4,)</f>
        <v>69</v>
      </c>
    </row>
    <row r="5" spans="1:24" ht="15">
      <c r="A5" s="250"/>
      <c r="B5" s="107" t="s">
        <v>11</v>
      </c>
      <c r="C5" s="108" t="s">
        <v>37</v>
      </c>
      <c r="D5" s="108" t="s">
        <v>53</v>
      </c>
      <c r="E5" s="140"/>
      <c r="F5" s="140"/>
      <c r="G5" s="141"/>
      <c r="H5" s="140"/>
      <c r="I5" s="140"/>
      <c r="J5" s="141"/>
      <c r="K5" s="111">
        <v>30</v>
      </c>
      <c r="L5" s="112" t="s">
        <v>76</v>
      </c>
      <c r="M5" s="113">
        <v>4</v>
      </c>
      <c r="N5" s="111">
        <v>30</v>
      </c>
      <c r="O5" s="112" t="s">
        <v>76</v>
      </c>
      <c r="P5" s="113">
        <v>4</v>
      </c>
      <c r="Q5" s="142">
        <v>30</v>
      </c>
      <c r="R5" s="140" t="s">
        <v>76</v>
      </c>
      <c r="S5" s="143">
        <v>4</v>
      </c>
      <c r="T5" s="142">
        <v>30</v>
      </c>
      <c r="U5" s="140" t="s">
        <v>76</v>
      </c>
      <c r="V5" s="143">
        <v>4</v>
      </c>
      <c r="W5" s="114">
        <f>SUM(E5,H5,K5,N5,Q5,T5)</f>
        <v>120</v>
      </c>
      <c r="X5" s="144">
        <f>SUM(G5,J5,M5,P5,S5,V5,)</f>
        <v>16</v>
      </c>
    </row>
    <row r="6" spans="1:24" ht="15">
      <c r="A6" s="250"/>
      <c r="B6" s="107" t="s">
        <v>68</v>
      </c>
      <c r="C6" s="108" t="s">
        <v>10</v>
      </c>
      <c r="D6" s="108" t="s">
        <v>54</v>
      </c>
      <c r="E6" s="121">
        <v>15</v>
      </c>
      <c r="F6" s="121" t="s">
        <v>77</v>
      </c>
      <c r="G6" s="121">
        <v>0.5</v>
      </c>
      <c r="H6" s="121">
        <v>15</v>
      </c>
      <c r="I6" s="121" t="s">
        <v>77</v>
      </c>
      <c r="J6" s="121">
        <v>0.5</v>
      </c>
      <c r="K6" s="111">
        <v>15</v>
      </c>
      <c r="L6" s="111" t="s">
        <v>77</v>
      </c>
      <c r="M6" s="113">
        <v>0.5</v>
      </c>
      <c r="N6" s="111">
        <v>15</v>
      </c>
      <c r="O6" s="111" t="s">
        <v>77</v>
      </c>
      <c r="P6" s="113">
        <v>0.5</v>
      </c>
      <c r="Q6" s="142">
        <v>15</v>
      </c>
      <c r="R6" s="145" t="s">
        <v>77</v>
      </c>
      <c r="S6" s="143">
        <v>0.5</v>
      </c>
      <c r="T6" s="142">
        <v>15</v>
      </c>
      <c r="U6" s="145" t="s">
        <v>77</v>
      </c>
      <c r="V6" s="143">
        <v>0.5</v>
      </c>
      <c r="W6" s="114">
        <f t="shared" si="0"/>
        <v>90</v>
      </c>
      <c r="X6" s="115">
        <f>SUM(G6,J6,M6,P6,S6,V6,)</f>
        <v>3</v>
      </c>
    </row>
    <row r="7" spans="1:24" ht="15">
      <c r="A7" s="250"/>
      <c r="B7" s="107" t="s">
        <v>51</v>
      </c>
      <c r="C7" s="108" t="s">
        <v>10</v>
      </c>
      <c r="D7" s="108" t="s">
        <v>54</v>
      </c>
      <c r="E7" s="140"/>
      <c r="F7" s="145"/>
      <c r="G7" s="141"/>
      <c r="H7" s="140"/>
      <c r="I7" s="145"/>
      <c r="J7" s="141"/>
      <c r="K7" s="111">
        <v>15</v>
      </c>
      <c r="L7" s="111" t="s">
        <v>77</v>
      </c>
      <c r="M7" s="113">
        <v>0.5</v>
      </c>
      <c r="N7" s="111">
        <v>15</v>
      </c>
      <c r="O7" s="111" t="s">
        <v>77</v>
      </c>
      <c r="P7" s="113">
        <v>0.5</v>
      </c>
      <c r="Q7" s="142"/>
      <c r="R7" s="142"/>
      <c r="S7" s="143"/>
      <c r="T7" s="142"/>
      <c r="U7" s="142"/>
      <c r="V7" s="143"/>
      <c r="W7" s="114">
        <f>SUM(E7,H7,K7,N7,Q7,T7)</f>
        <v>30</v>
      </c>
      <c r="X7" s="115">
        <f>SUM(G7,J7,M7,P7,S7,V7,)</f>
        <v>1</v>
      </c>
    </row>
    <row r="8" spans="1:24" ht="15">
      <c r="A8" s="250"/>
      <c r="B8" s="107" t="s">
        <v>49</v>
      </c>
      <c r="C8" s="108" t="s">
        <v>10</v>
      </c>
      <c r="D8" s="116" t="s">
        <v>53</v>
      </c>
      <c r="E8" s="140">
        <v>90</v>
      </c>
      <c r="F8" s="145" t="s">
        <v>77</v>
      </c>
      <c r="G8" s="141">
        <v>4</v>
      </c>
      <c r="H8" s="140">
        <v>90</v>
      </c>
      <c r="I8" s="145" t="s">
        <v>78</v>
      </c>
      <c r="J8" s="141">
        <v>4</v>
      </c>
      <c r="K8" s="111">
        <v>90</v>
      </c>
      <c r="L8" s="111" t="s">
        <v>77</v>
      </c>
      <c r="M8" s="113">
        <v>4</v>
      </c>
      <c r="N8" s="111">
        <v>90</v>
      </c>
      <c r="O8" s="111" t="s">
        <v>78</v>
      </c>
      <c r="P8" s="113">
        <v>4</v>
      </c>
      <c r="Q8" s="142">
        <v>90</v>
      </c>
      <c r="R8" s="142" t="s">
        <v>77</v>
      </c>
      <c r="S8" s="143">
        <v>4</v>
      </c>
      <c r="T8" s="142">
        <v>90</v>
      </c>
      <c r="U8" s="142" t="s">
        <v>78</v>
      </c>
      <c r="V8" s="143">
        <v>4</v>
      </c>
      <c r="W8" s="114">
        <f>SUM(E8,H8,K8,N8,Q8,T8)</f>
        <v>540</v>
      </c>
      <c r="X8" s="121">
        <f>SUM(G8,J8,M8,P8,S8,V8,)</f>
        <v>24</v>
      </c>
    </row>
    <row r="9" spans="1:24" ht="15">
      <c r="A9" s="250"/>
      <c r="B9" s="107" t="s">
        <v>50</v>
      </c>
      <c r="C9" s="116" t="s">
        <v>10</v>
      </c>
      <c r="D9" s="116" t="s">
        <v>54</v>
      </c>
      <c r="E9" s="140"/>
      <c r="F9" s="145"/>
      <c r="G9" s="141"/>
      <c r="H9" s="140"/>
      <c r="I9" s="145"/>
      <c r="J9" s="141"/>
      <c r="K9" s="111">
        <v>30</v>
      </c>
      <c r="L9" s="111" t="s">
        <v>77</v>
      </c>
      <c r="M9" s="113">
        <v>1</v>
      </c>
      <c r="N9" s="111">
        <v>30</v>
      </c>
      <c r="O9" s="111" t="s">
        <v>77</v>
      </c>
      <c r="P9" s="113">
        <v>1</v>
      </c>
      <c r="Q9" s="142">
        <v>30</v>
      </c>
      <c r="R9" s="142" t="s">
        <v>77</v>
      </c>
      <c r="S9" s="143">
        <v>1</v>
      </c>
      <c r="T9" s="142">
        <v>30</v>
      </c>
      <c r="U9" s="142" t="s">
        <v>79</v>
      </c>
      <c r="V9" s="143">
        <v>2</v>
      </c>
      <c r="W9" s="114">
        <f t="shared" si="0"/>
        <v>120</v>
      </c>
      <c r="X9" s="115">
        <f aca="true" t="shared" si="1" ref="X9:X25">SUM(G9,J9,M9,P9,S9,V9,)</f>
        <v>5</v>
      </c>
    </row>
    <row r="10" spans="1:24" ht="15">
      <c r="A10" s="250"/>
      <c r="B10" s="107" t="s">
        <v>58</v>
      </c>
      <c r="C10" s="116" t="s">
        <v>10</v>
      </c>
      <c r="D10" s="116" t="s">
        <v>54</v>
      </c>
      <c r="E10" s="140">
        <v>15</v>
      </c>
      <c r="F10" s="145" t="s">
        <v>77</v>
      </c>
      <c r="G10" s="141">
        <v>0.5</v>
      </c>
      <c r="H10" s="140"/>
      <c r="I10" s="145"/>
      <c r="J10" s="141"/>
      <c r="K10" s="111"/>
      <c r="L10" s="111"/>
      <c r="M10" s="113"/>
      <c r="N10" s="111"/>
      <c r="O10" s="111"/>
      <c r="P10" s="113"/>
      <c r="Q10" s="142"/>
      <c r="R10" s="142"/>
      <c r="S10" s="143"/>
      <c r="T10" s="142"/>
      <c r="U10" s="142"/>
      <c r="V10" s="143"/>
      <c r="W10" s="114">
        <f t="shared" si="0"/>
        <v>15</v>
      </c>
      <c r="X10" s="115">
        <f t="shared" si="1"/>
        <v>0.5</v>
      </c>
    </row>
    <row r="11" spans="1:24" ht="15">
      <c r="A11" s="250"/>
      <c r="B11" s="107" t="s">
        <v>69</v>
      </c>
      <c r="C11" s="116" t="s">
        <v>37</v>
      </c>
      <c r="D11" s="116" t="s">
        <v>54</v>
      </c>
      <c r="E11" s="140">
        <v>15</v>
      </c>
      <c r="F11" s="145" t="s">
        <v>77</v>
      </c>
      <c r="G11" s="141">
        <v>1</v>
      </c>
      <c r="H11" s="140">
        <v>15</v>
      </c>
      <c r="I11" s="145" t="s">
        <v>77</v>
      </c>
      <c r="J11" s="141">
        <v>1</v>
      </c>
      <c r="K11" s="111">
        <v>15</v>
      </c>
      <c r="L11" s="111" t="s">
        <v>77</v>
      </c>
      <c r="M11" s="113">
        <v>1</v>
      </c>
      <c r="N11" s="111">
        <v>15</v>
      </c>
      <c r="O11" s="111" t="s">
        <v>77</v>
      </c>
      <c r="P11" s="113">
        <v>1</v>
      </c>
      <c r="Q11" s="142">
        <v>15</v>
      </c>
      <c r="R11" s="145" t="s">
        <v>77</v>
      </c>
      <c r="S11" s="143">
        <v>1</v>
      </c>
      <c r="T11" s="142">
        <v>15</v>
      </c>
      <c r="U11" s="145" t="s">
        <v>77</v>
      </c>
      <c r="V11" s="143">
        <v>1</v>
      </c>
      <c r="W11" s="114">
        <f>SUM(E11,H11,K11,N11,Q11,T11)</f>
        <v>90</v>
      </c>
      <c r="X11" s="146">
        <f>SUM(V11,S11,P11,M11,J11,G11)</f>
        <v>6</v>
      </c>
    </row>
    <row r="12" spans="1:24" ht="15">
      <c r="A12" s="251"/>
      <c r="B12" s="147" t="s">
        <v>52</v>
      </c>
      <c r="C12" s="148" t="s">
        <v>10</v>
      </c>
      <c r="D12" s="148" t="s">
        <v>53</v>
      </c>
      <c r="E12" s="140"/>
      <c r="F12" s="140"/>
      <c r="G12" s="141"/>
      <c r="H12" s="140"/>
      <c r="I12" s="140"/>
      <c r="J12" s="141"/>
      <c r="K12" s="111">
        <v>15</v>
      </c>
      <c r="L12" s="111" t="s">
        <v>77</v>
      </c>
      <c r="M12" s="113">
        <v>0.5</v>
      </c>
      <c r="N12" s="111">
        <v>15</v>
      </c>
      <c r="O12" s="111" t="s">
        <v>79</v>
      </c>
      <c r="P12" s="113">
        <v>1</v>
      </c>
      <c r="Q12" s="145"/>
      <c r="R12" s="145"/>
      <c r="S12" s="149"/>
      <c r="T12" s="145"/>
      <c r="U12" s="145"/>
      <c r="V12" s="149"/>
      <c r="W12" s="114">
        <f t="shared" si="0"/>
        <v>30</v>
      </c>
      <c r="X12" s="115">
        <f t="shared" si="1"/>
        <v>1.5</v>
      </c>
    </row>
    <row r="13" spans="1:24" ht="15">
      <c r="A13" s="252"/>
      <c r="B13" s="147" t="s">
        <v>35</v>
      </c>
      <c r="C13" s="148" t="s">
        <v>10</v>
      </c>
      <c r="D13" s="148" t="s">
        <v>53</v>
      </c>
      <c r="E13" s="140"/>
      <c r="F13" s="140"/>
      <c r="G13" s="141"/>
      <c r="H13" s="140"/>
      <c r="I13" s="140"/>
      <c r="J13" s="141"/>
      <c r="K13" s="111">
        <v>30</v>
      </c>
      <c r="L13" s="111" t="s">
        <v>77</v>
      </c>
      <c r="M13" s="113">
        <v>1</v>
      </c>
      <c r="N13" s="111">
        <v>30</v>
      </c>
      <c r="O13" s="111" t="s">
        <v>79</v>
      </c>
      <c r="P13" s="113">
        <v>2</v>
      </c>
      <c r="Q13" s="142"/>
      <c r="R13" s="142"/>
      <c r="S13" s="143"/>
      <c r="T13" s="142"/>
      <c r="U13" s="142"/>
      <c r="V13" s="143"/>
      <c r="W13" s="114">
        <f t="shared" si="0"/>
        <v>60</v>
      </c>
      <c r="X13" s="115">
        <f t="shared" si="1"/>
        <v>3</v>
      </c>
    </row>
    <row r="14" spans="1:24" ht="15">
      <c r="A14" s="252"/>
      <c r="B14" s="147" t="s">
        <v>32</v>
      </c>
      <c r="C14" s="148" t="s">
        <v>10</v>
      </c>
      <c r="D14" s="148" t="s">
        <v>53</v>
      </c>
      <c r="E14" s="140"/>
      <c r="F14" s="140"/>
      <c r="G14" s="141"/>
      <c r="H14" s="140"/>
      <c r="I14" s="140"/>
      <c r="J14" s="141"/>
      <c r="K14" s="111"/>
      <c r="L14" s="111"/>
      <c r="M14" s="113"/>
      <c r="N14" s="111"/>
      <c r="O14" s="111"/>
      <c r="P14" s="113"/>
      <c r="Q14" s="142">
        <v>30</v>
      </c>
      <c r="R14" s="145" t="s">
        <v>77</v>
      </c>
      <c r="S14" s="143">
        <v>1</v>
      </c>
      <c r="T14" s="142">
        <v>30</v>
      </c>
      <c r="U14" s="145" t="s">
        <v>79</v>
      </c>
      <c r="V14" s="143">
        <v>2</v>
      </c>
      <c r="W14" s="114">
        <f t="shared" si="0"/>
        <v>60</v>
      </c>
      <c r="X14" s="115">
        <f t="shared" si="1"/>
        <v>3</v>
      </c>
    </row>
    <row r="15" spans="1:24" ht="15">
      <c r="A15" s="252"/>
      <c r="B15" s="147" t="s">
        <v>34</v>
      </c>
      <c r="C15" s="148" t="s">
        <v>10</v>
      </c>
      <c r="D15" s="148" t="s">
        <v>53</v>
      </c>
      <c r="E15" s="140">
        <v>30</v>
      </c>
      <c r="F15" s="145" t="s">
        <v>77</v>
      </c>
      <c r="G15" s="141">
        <v>1</v>
      </c>
      <c r="H15" s="140">
        <v>30</v>
      </c>
      <c r="I15" s="145" t="s">
        <v>79</v>
      </c>
      <c r="J15" s="141">
        <v>2</v>
      </c>
      <c r="K15" s="111"/>
      <c r="L15" s="111"/>
      <c r="M15" s="113"/>
      <c r="N15" s="111"/>
      <c r="O15" s="111"/>
      <c r="P15" s="113"/>
      <c r="Q15" s="142"/>
      <c r="R15" s="142"/>
      <c r="S15" s="143"/>
      <c r="T15" s="142"/>
      <c r="U15" s="142"/>
      <c r="V15" s="143"/>
      <c r="W15" s="114">
        <f t="shared" si="0"/>
        <v>60</v>
      </c>
      <c r="X15" s="115">
        <f t="shared" si="1"/>
        <v>3</v>
      </c>
    </row>
    <row r="16" spans="1:24" ht="15">
      <c r="A16" s="252"/>
      <c r="B16" s="147" t="s">
        <v>103</v>
      </c>
      <c r="C16" s="148" t="s">
        <v>10</v>
      </c>
      <c r="D16" s="148" t="s">
        <v>54</v>
      </c>
      <c r="E16" s="140"/>
      <c r="F16" s="140"/>
      <c r="G16" s="141"/>
      <c r="H16" s="140"/>
      <c r="I16" s="140"/>
      <c r="J16" s="141"/>
      <c r="K16" s="111"/>
      <c r="L16" s="111"/>
      <c r="M16" s="113"/>
      <c r="N16" s="111"/>
      <c r="O16" s="111"/>
      <c r="P16" s="113"/>
      <c r="Q16" s="142">
        <v>30</v>
      </c>
      <c r="R16" s="145" t="s">
        <v>77</v>
      </c>
      <c r="S16" s="143">
        <v>1</v>
      </c>
      <c r="T16" s="142">
        <v>30</v>
      </c>
      <c r="U16" s="145" t="s">
        <v>79</v>
      </c>
      <c r="V16" s="143">
        <v>2</v>
      </c>
      <c r="W16" s="114">
        <f>SUM(E16,H16,K16,N16,Q16,T16)</f>
        <v>60</v>
      </c>
      <c r="X16" s="115">
        <f t="shared" si="1"/>
        <v>3</v>
      </c>
    </row>
    <row r="17" spans="1:24" ht="15">
      <c r="A17" s="252"/>
      <c r="B17" s="147" t="s">
        <v>12</v>
      </c>
      <c r="C17" s="148" t="s">
        <v>10</v>
      </c>
      <c r="D17" s="148" t="s">
        <v>54</v>
      </c>
      <c r="E17" s="140">
        <v>30</v>
      </c>
      <c r="F17" s="145" t="s">
        <v>77</v>
      </c>
      <c r="G17" s="141">
        <v>1</v>
      </c>
      <c r="H17" s="140">
        <v>30</v>
      </c>
      <c r="I17" s="145" t="s">
        <v>79</v>
      </c>
      <c r="J17" s="141">
        <v>2</v>
      </c>
      <c r="K17" s="111"/>
      <c r="L17" s="111"/>
      <c r="M17" s="113"/>
      <c r="N17" s="111"/>
      <c r="O17" s="111"/>
      <c r="P17" s="113"/>
      <c r="Q17" s="142"/>
      <c r="R17" s="142"/>
      <c r="S17" s="143"/>
      <c r="T17" s="142"/>
      <c r="U17" s="142"/>
      <c r="V17" s="143"/>
      <c r="W17" s="114">
        <f>SUM(E17,H17,K17,N17,Q17,T17)</f>
        <v>60</v>
      </c>
      <c r="X17" s="115">
        <f t="shared" si="1"/>
        <v>3</v>
      </c>
    </row>
    <row r="18" spans="1:24" ht="15">
      <c r="A18" s="250"/>
      <c r="B18" s="147" t="s">
        <v>13</v>
      </c>
      <c r="C18" s="148" t="s">
        <v>10</v>
      </c>
      <c r="D18" s="148" t="s">
        <v>53</v>
      </c>
      <c r="E18" s="140">
        <v>30</v>
      </c>
      <c r="F18" s="145" t="s">
        <v>77</v>
      </c>
      <c r="G18" s="141">
        <v>1</v>
      </c>
      <c r="H18" s="140">
        <v>30</v>
      </c>
      <c r="I18" s="145" t="s">
        <v>79</v>
      </c>
      <c r="J18" s="141">
        <v>2</v>
      </c>
      <c r="K18" s="111">
        <v>30</v>
      </c>
      <c r="L18" s="111" t="s">
        <v>77</v>
      </c>
      <c r="M18" s="113">
        <v>1</v>
      </c>
      <c r="N18" s="111">
        <v>30</v>
      </c>
      <c r="O18" s="111" t="s">
        <v>79</v>
      </c>
      <c r="P18" s="113">
        <v>2</v>
      </c>
      <c r="Q18" s="142"/>
      <c r="R18" s="142"/>
      <c r="S18" s="143"/>
      <c r="T18" s="142"/>
      <c r="U18" s="142"/>
      <c r="V18" s="143"/>
      <c r="W18" s="114">
        <f t="shared" si="0"/>
        <v>120</v>
      </c>
      <c r="X18" s="115">
        <f t="shared" si="1"/>
        <v>6</v>
      </c>
    </row>
    <row r="19" spans="1:24" ht="15">
      <c r="A19" s="250"/>
      <c r="B19" s="150" t="s">
        <v>26</v>
      </c>
      <c r="C19" s="148" t="s">
        <v>10</v>
      </c>
      <c r="D19" s="148" t="s">
        <v>53</v>
      </c>
      <c r="E19" s="140"/>
      <c r="F19" s="140"/>
      <c r="G19" s="141"/>
      <c r="H19" s="140"/>
      <c r="I19" s="140"/>
      <c r="J19" s="141"/>
      <c r="K19" s="111"/>
      <c r="L19" s="111"/>
      <c r="M19" s="113"/>
      <c r="N19" s="111"/>
      <c r="O19" s="111"/>
      <c r="P19" s="113"/>
      <c r="Q19" s="142">
        <v>15</v>
      </c>
      <c r="R19" s="142" t="s">
        <v>77</v>
      </c>
      <c r="S19" s="143">
        <v>1</v>
      </c>
      <c r="T19" s="142"/>
      <c r="U19" s="142"/>
      <c r="V19" s="143"/>
      <c r="W19" s="114">
        <f t="shared" si="0"/>
        <v>15</v>
      </c>
      <c r="X19" s="115">
        <f t="shared" si="1"/>
        <v>1</v>
      </c>
    </row>
    <row r="20" spans="1:24" ht="15">
      <c r="A20" s="250"/>
      <c r="B20" s="147" t="s">
        <v>33</v>
      </c>
      <c r="C20" s="148" t="s">
        <v>10</v>
      </c>
      <c r="D20" s="148" t="s">
        <v>53</v>
      </c>
      <c r="E20" s="140"/>
      <c r="F20" s="145"/>
      <c r="G20" s="141"/>
      <c r="H20" s="140">
        <v>15</v>
      </c>
      <c r="I20" s="140" t="s">
        <v>77</v>
      </c>
      <c r="J20" s="141">
        <v>1</v>
      </c>
      <c r="K20" s="111"/>
      <c r="L20" s="111"/>
      <c r="M20" s="113"/>
      <c r="N20" s="111"/>
      <c r="O20" s="111"/>
      <c r="P20" s="113"/>
      <c r="Q20" s="142"/>
      <c r="R20" s="142"/>
      <c r="S20" s="143"/>
      <c r="T20" s="142"/>
      <c r="U20" s="142"/>
      <c r="V20" s="143"/>
      <c r="W20" s="114">
        <f t="shared" si="0"/>
        <v>15</v>
      </c>
      <c r="X20" s="115">
        <f t="shared" si="1"/>
        <v>1</v>
      </c>
    </row>
    <row r="21" spans="1:24" ht="15">
      <c r="A21" s="250"/>
      <c r="B21" s="147" t="s">
        <v>36</v>
      </c>
      <c r="C21" s="148" t="s">
        <v>10</v>
      </c>
      <c r="D21" s="148" t="s">
        <v>53</v>
      </c>
      <c r="E21" s="140">
        <v>2</v>
      </c>
      <c r="F21" s="145" t="s">
        <v>77</v>
      </c>
      <c r="G21" s="141">
        <v>0</v>
      </c>
      <c r="H21" s="140"/>
      <c r="I21" s="140"/>
      <c r="J21" s="141"/>
      <c r="K21" s="111"/>
      <c r="L21" s="111"/>
      <c r="M21" s="113"/>
      <c r="N21" s="111"/>
      <c r="O21" s="111"/>
      <c r="P21" s="113"/>
      <c r="Q21" s="142"/>
      <c r="R21" s="142"/>
      <c r="S21" s="143"/>
      <c r="T21" s="142"/>
      <c r="U21" s="142"/>
      <c r="V21" s="143"/>
      <c r="W21" s="114">
        <f t="shared" si="0"/>
        <v>2</v>
      </c>
      <c r="X21" s="115">
        <f t="shared" si="1"/>
        <v>0</v>
      </c>
    </row>
    <row r="22" spans="1:24" ht="15">
      <c r="A22" s="250"/>
      <c r="B22" s="147" t="s">
        <v>20</v>
      </c>
      <c r="C22" s="148" t="s">
        <v>10</v>
      </c>
      <c r="D22" s="148" t="s">
        <v>53</v>
      </c>
      <c r="E22" s="140">
        <v>3</v>
      </c>
      <c r="F22" s="145" t="s">
        <v>77</v>
      </c>
      <c r="G22" s="141">
        <v>0</v>
      </c>
      <c r="H22" s="140"/>
      <c r="I22" s="140"/>
      <c r="J22" s="141"/>
      <c r="K22" s="111"/>
      <c r="L22" s="111"/>
      <c r="M22" s="113"/>
      <c r="N22" s="111"/>
      <c r="O22" s="111"/>
      <c r="P22" s="113"/>
      <c r="Q22" s="142"/>
      <c r="R22" s="142"/>
      <c r="S22" s="143"/>
      <c r="T22" s="142"/>
      <c r="U22" s="142"/>
      <c r="V22" s="143"/>
      <c r="W22" s="114">
        <f t="shared" si="0"/>
        <v>3</v>
      </c>
      <c r="X22" s="115">
        <f t="shared" si="1"/>
        <v>0</v>
      </c>
    </row>
    <row r="23" spans="1:24" ht="15">
      <c r="A23" s="250"/>
      <c r="B23" s="122" t="s">
        <v>56</v>
      </c>
      <c r="C23" s="116" t="s">
        <v>37</v>
      </c>
      <c r="D23" s="116" t="s">
        <v>54</v>
      </c>
      <c r="E23" s="140">
        <v>30</v>
      </c>
      <c r="F23" s="145" t="s">
        <v>77</v>
      </c>
      <c r="G23" s="141">
        <v>2</v>
      </c>
      <c r="H23" s="140">
        <v>30</v>
      </c>
      <c r="I23" s="145" t="s">
        <v>79</v>
      </c>
      <c r="J23" s="141">
        <v>2</v>
      </c>
      <c r="K23" s="111">
        <v>30</v>
      </c>
      <c r="L23" s="111" t="s">
        <v>77</v>
      </c>
      <c r="M23" s="113">
        <v>2</v>
      </c>
      <c r="N23" s="111">
        <v>30</v>
      </c>
      <c r="O23" s="111" t="s">
        <v>79</v>
      </c>
      <c r="P23" s="113">
        <v>3</v>
      </c>
      <c r="Q23" s="142"/>
      <c r="R23" s="142"/>
      <c r="S23" s="143"/>
      <c r="T23" s="142"/>
      <c r="U23" s="142"/>
      <c r="V23" s="143"/>
      <c r="W23" s="114">
        <f>SUM(E23,H23,K23,N23,Q23,T23)</f>
        <v>120</v>
      </c>
      <c r="X23" s="146">
        <f t="shared" si="1"/>
        <v>9</v>
      </c>
    </row>
    <row r="24" spans="1:24" ht="15">
      <c r="A24" s="250"/>
      <c r="B24" s="122" t="s">
        <v>14</v>
      </c>
      <c r="C24" s="116" t="s">
        <v>37</v>
      </c>
      <c r="D24" s="116" t="s">
        <v>54</v>
      </c>
      <c r="E24" s="145">
        <v>30</v>
      </c>
      <c r="F24" s="145" t="s">
        <v>77</v>
      </c>
      <c r="G24" s="149">
        <v>1</v>
      </c>
      <c r="H24" s="145">
        <v>30</v>
      </c>
      <c r="I24" s="145" t="s">
        <v>77</v>
      </c>
      <c r="J24" s="149">
        <v>1</v>
      </c>
      <c r="K24" s="144"/>
      <c r="L24" s="144"/>
      <c r="M24" s="144"/>
      <c r="N24" s="144"/>
      <c r="O24" s="144"/>
      <c r="P24" s="144"/>
      <c r="Q24" s="142"/>
      <c r="R24" s="142"/>
      <c r="S24" s="143"/>
      <c r="T24" s="142"/>
      <c r="U24" s="142"/>
      <c r="V24" s="143"/>
      <c r="W24" s="114">
        <f>SUM(E24,H24,K24,N24,Q24,T24)</f>
        <v>60</v>
      </c>
      <c r="X24" s="146">
        <f t="shared" si="1"/>
        <v>2</v>
      </c>
    </row>
    <row r="25" spans="1:24" ht="15">
      <c r="A25" s="250"/>
      <c r="B25" s="107" t="s">
        <v>74</v>
      </c>
      <c r="C25" s="108" t="s">
        <v>10</v>
      </c>
      <c r="D25" s="108" t="s">
        <v>53</v>
      </c>
      <c r="E25" s="140"/>
      <c r="F25" s="140"/>
      <c r="G25" s="141"/>
      <c r="H25" s="140"/>
      <c r="I25" s="140"/>
      <c r="J25" s="141"/>
      <c r="K25" s="111"/>
      <c r="L25" s="111"/>
      <c r="M25" s="113"/>
      <c r="N25" s="111"/>
      <c r="O25" s="111"/>
      <c r="P25" s="113"/>
      <c r="Q25" s="142">
        <v>30</v>
      </c>
      <c r="R25" s="145" t="s">
        <v>79</v>
      </c>
      <c r="S25" s="143">
        <v>2</v>
      </c>
      <c r="T25" s="142"/>
      <c r="U25" s="142"/>
      <c r="V25" s="143"/>
      <c r="W25" s="114">
        <f>SUM(E25,H25,K25,N25,Q25,T25)</f>
        <v>30</v>
      </c>
      <c r="X25" s="115">
        <f t="shared" si="1"/>
        <v>2</v>
      </c>
    </row>
    <row r="26" spans="1:24" ht="15">
      <c r="A26" s="253"/>
      <c r="B26" s="122" t="s">
        <v>18</v>
      </c>
      <c r="C26" s="116" t="s">
        <v>16</v>
      </c>
      <c r="D26" s="116" t="s">
        <v>53</v>
      </c>
      <c r="E26" s="140">
        <v>30</v>
      </c>
      <c r="F26" s="145" t="s">
        <v>77</v>
      </c>
      <c r="G26" s="141">
        <v>1</v>
      </c>
      <c r="H26" s="140">
        <v>30</v>
      </c>
      <c r="I26" s="145" t="s">
        <v>79</v>
      </c>
      <c r="J26" s="141">
        <v>2</v>
      </c>
      <c r="K26" s="111"/>
      <c r="L26" s="111"/>
      <c r="M26" s="113"/>
      <c r="N26" s="111"/>
      <c r="O26" s="111"/>
      <c r="P26" s="113"/>
      <c r="Q26" s="142"/>
      <c r="R26" s="142"/>
      <c r="S26" s="143"/>
      <c r="T26" s="142"/>
      <c r="U26" s="142"/>
      <c r="V26" s="143"/>
      <c r="W26" s="114">
        <f t="shared" si="0"/>
        <v>60</v>
      </c>
      <c r="X26" s="146">
        <f>SUM(V26,S26,P26,M26,J26,G26)</f>
        <v>3</v>
      </c>
    </row>
    <row r="27" spans="1:24" ht="15">
      <c r="A27" s="253"/>
      <c r="B27" s="122" t="s">
        <v>19</v>
      </c>
      <c r="C27" s="116" t="s">
        <v>16</v>
      </c>
      <c r="D27" s="116" t="s">
        <v>53</v>
      </c>
      <c r="E27" s="140">
        <v>45</v>
      </c>
      <c r="F27" s="145" t="s">
        <v>77</v>
      </c>
      <c r="G27" s="141">
        <v>2</v>
      </c>
      <c r="H27" s="140">
        <v>45</v>
      </c>
      <c r="I27" s="145" t="s">
        <v>79</v>
      </c>
      <c r="J27" s="141">
        <v>3</v>
      </c>
      <c r="K27" s="111"/>
      <c r="L27" s="111"/>
      <c r="M27" s="113"/>
      <c r="N27" s="111"/>
      <c r="O27" s="111"/>
      <c r="P27" s="113"/>
      <c r="Q27" s="142"/>
      <c r="R27" s="142"/>
      <c r="S27" s="143"/>
      <c r="T27" s="142"/>
      <c r="U27" s="142"/>
      <c r="V27" s="143"/>
      <c r="W27" s="114">
        <f t="shared" si="0"/>
        <v>90</v>
      </c>
      <c r="X27" s="146">
        <f>SUM(V27,S27,P27,M27,J27,G27)</f>
        <v>5</v>
      </c>
    </row>
    <row r="28" spans="1:24" ht="15">
      <c r="A28" s="253"/>
      <c r="B28" s="122" t="s">
        <v>73</v>
      </c>
      <c r="C28" s="116" t="s">
        <v>16</v>
      </c>
      <c r="D28" s="116" t="s">
        <v>53</v>
      </c>
      <c r="E28" s="140"/>
      <c r="F28" s="145"/>
      <c r="G28" s="141"/>
      <c r="H28" s="140">
        <v>30</v>
      </c>
      <c r="I28" s="145" t="s">
        <v>79</v>
      </c>
      <c r="J28" s="141">
        <v>2</v>
      </c>
      <c r="K28" s="111"/>
      <c r="L28" s="111"/>
      <c r="M28" s="113"/>
      <c r="N28" s="111"/>
      <c r="O28" s="111"/>
      <c r="P28" s="113"/>
      <c r="Q28" s="142"/>
      <c r="R28" s="142"/>
      <c r="S28" s="143"/>
      <c r="T28" s="142"/>
      <c r="U28" s="142"/>
      <c r="V28" s="143"/>
      <c r="W28" s="114">
        <f>SUM(H28)</f>
        <v>30</v>
      </c>
      <c r="X28" s="146">
        <f>SUM(J28)</f>
        <v>2</v>
      </c>
    </row>
    <row r="29" spans="1:24" ht="15">
      <c r="A29" s="253"/>
      <c r="B29" s="122" t="s">
        <v>25</v>
      </c>
      <c r="C29" s="116" t="s">
        <v>16</v>
      </c>
      <c r="D29" s="116" t="s">
        <v>53</v>
      </c>
      <c r="E29" s="140"/>
      <c r="F29" s="140"/>
      <c r="G29" s="141"/>
      <c r="H29" s="140"/>
      <c r="I29" s="140"/>
      <c r="J29" s="141"/>
      <c r="K29" s="111">
        <v>30</v>
      </c>
      <c r="L29" s="111" t="s">
        <v>77</v>
      </c>
      <c r="M29" s="113">
        <v>1</v>
      </c>
      <c r="N29" s="111">
        <v>30</v>
      </c>
      <c r="O29" s="111" t="s">
        <v>79</v>
      </c>
      <c r="P29" s="113">
        <v>2</v>
      </c>
      <c r="Q29" s="142"/>
      <c r="R29" s="142"/>
      <c r="S29" s="143"/>
      <c r="T29" s="142"/>
      <c r="U29" s="142"/>
      <c r="V29" s="143"/>
      <c r="W29" s="114">
        <f t="shared" si="0"/>
        <v>60</v>
      </c>
      <c r="X29" s="146">
        <f>SUM(V29,S29,P29,M29,J29,G29)</f>
        <v>3</v>
      </c>
    </row>
    <row r="30" spans="1:24" ht="15">
      <c r="A30" s="253"/>
      <c r="B30" s="122" t="s">
        <v>22</v>
      </c>
      <c r="C30" s="116" t="s">
        <v>16</v>
      </c>
      <c r="D30" s="116" t="s">
        <v>54</v>
      </c>
      <c r="E30" s="140">
        <v>15</v>
      </c>
      <c r="F30" s="140" t="s">
        <v>77</v>
      </c>
      <c r="G30" s="141">
        <v>1</v>
      </c>
      <c r="H30" s="140"/>
      <c r="I30" s="145"/>
      <c r="J30" s="141"/>
      <c r="K30" s="111"/>
      <c r="L30" s="111"/>
      <c r="M30" s="113"/>
      <c r="N30" s="111"/>
      <c r="O30" s="111"/>
      <c r="P30" s="113"/>
      <c r="Q30" s="142"/>
      <c r="R30" s="142"/>
      <c r="S30" s="143"/>
      <c r="T30" s="142"/>
      <c r="U30" s="142"/>
      <c r="V30" s="143"/>
      <c r="W30" s="114">
        <f t="shared" si="0"/>
        <v>15</v>
      </c>
      <c r="X30" s="146">
        <f>SUM(V30,S30,P30,M30,J30,G30)</f>
        <v>1</v>
      </c>
    </row>
    <row r="31" spans="1:24" ht="15">
      <c r="A31" s="253"/>
      <c r="B31" s="122" t="s">
        <v>17</v>
      </c>
      <c r="C31" s="116" t="s">
        <v>16</v>
      </c>
      <c r="D31" s="116" t="s">
        <v>54</v>
      </c>
      <c r="E31" s="145"/>
      <c r="F31" s="145"/>
      <c r="G31" s="149"/>
      <c r="H31" s="140">
        <v>15</v>
      </c>
      <c r="I31" s="140" t="s">
        <v>77</v>
      </c>
      <c r="J31" s="141">
        <v>1</v>
      </c>
      <c r="K31" s="144"/>
      <c r="L31" s="144"/>
      <c r="M31" s="144"/>
      <c r="N31" s="111"/>
      <c r="O31" s="111"/>
      <c r="P31" s="113"/>
      <c r="Q31" s="142"/>
      <c r="R31" s="142"/>
      <c r="S31" s="143"/>
      <c r="T31" s="142"/>
      <c r="U31" s="142"/>
      <c r="V31" s="143"/>
      <c r="W31" s="114">
        <f t="shared" si="0"/>
        <v>15</v>
      </c>
      <c r="X31" s="144">
        <f>SUM(G31,J31,M31,P31,S31,V31,)</f>
        <v>1</v>
      </c>
    </row>
    <row r="32" spans="1:24" ht="15">
      <c r="A32" s="253"/>
      <c r="B32" s="122" t="s">
        <v>23</v>
      </c>
      <c r="C32" s="116" t="s">
        <v>16</v>
      </c>
      <c r="D32" s="116" t="s">
        <v>54</v>
      </c>
      <c r="E32" s="140"/>
      <c r="F32" s="145"/>
      <c r="G32" s="141"/>
      <c r="H32" s="140">
        <v>30</v>
      </c>
      <c r="I32" s="140" t="s">
        <v>77</v>
      </c>
      <c r="J32" s="141">
        <v>2</v>
      </c>
      <c r="K32" s="111"/>
      <c r="L32" s="111"/>
      <c r="M32" s="113"/>
      <c r="N32" s="111"/>
      <c r="O32" s="111"/>
      <c r="P32" s="113"/>
      <c r="Q32" s="142"/>
      <c r="R32" s="142"/>
      <c r="S32" s="143"/>
      <c r="T32" s="142"/>
      <c r="U32" s="142"/>
      <c r="V32" s="143"/>
      <c r="W32" s="114">
        <f t="shared" si="0"/>
        <v>30</v>
      </c>
      <c r="X32" s="146">
        <f>SUM(V32,S32,P32,M32,J32,G32)</f>
        <v>2</v>
      </c>
    </row>
    <row r="33" spans="1:24" ht="15">
      <c r="A33" s="253"/>
      <c r="B33" s="122" t="s">
        <v>24</v>
      </c>
      <c r="C33" s="116" t="s">
        <v>16</v>
      </c>
      <c r="D33" s="116" t="s">
        <v>54</v>
      </c>
      <c r="E33" s="140"/>
      <c r="F33" s="140"/>
      <c r="G33" s="141"/>
      <c r="K33" s="140">
        <v>30</v>
      </c>
      <c r="L33" s="140" t="s">
        <v>77</v>
      </c>
      <c r="M33" s="141">
        <v>2</v>
      </c>
      <c r="N33" s="111">
        <v>30</v>
      </c>
      <c r="O33" s="111" t="s">
        <v>77</v>
      </c>
      <c r="P33" s="113">
        <v>2</v>
      </c>
      <c r="Q33" s="142">
        <v>30</v>
      </c>
      <c r="R33" s="145" t="s">
        <v>77</v>
      </c>
      <c r="S33" s="143">
        <v>2</v>
      </c>
      <c r="T33" s="142">
        <v>30</v>
      </c>
      <c r="U33" s="145" t="s">
        <v>77</v>
      </c>
      <c r="V33" s="143">
        <v>2</v>
      </c>
      <c r="W33" s="114">
        <f>SUM(K33,N33,Q33,T33)</f>
        <v>120</v>
      </c>
      <c r="X33" s="146">
        <f>SUM(M33,P33,S33,V33)</f>
        <v>8</v>
      </c>
    </row>
    <row r="34" spans="1:24" ht="15">
      <c r="A34" s="123"/>
      <c r="B34" s="124"/>
      <c r="D34" s="125" t="s">
        <v>21</v>
      </c>
      <c r="E34" s="126">
        <f>SUM(E4:E33)</f>
        <v>410</v>
      </c>
      <c r="F34" s="126"/>
      <c r="G34" s="127">
        <f>SUM(G4:G33)</f>
        <v>26</v>
      </c>
      <c r="H34" s="126">
        <f>SUM(H4:H33)</f>
        <v>465</v>
      </c>
      <c r="I34" s="126"/>
      <c r="J34" s="127">
        <f>SUM(J4:J33)</f>
        <v>35.5</v>
      </c>
      <c r="K34" s="128">
        <f>SUM(K4:K33)</f>
        <v>390</v>
      </c>
      <c r="L34" s="128"/>
      <c r="M34" s="129">
        <f>SUM(M4:M33)</f>
        <v>28.5</v>
      </c>
      <c r="N34" s="128">
        <f>SUM(N4:N33)</f>
        <v>390</v>
      </c>
      <c r="O34" s="128"/>
      <c r="P34" s="129">
        <f>SUM(P4:P33)</f>
        <v>33</v>
      </c>
      <c r="Q34" s="151">
        <f>SUM(Q4:Q33)</f>
        <v>345</v>
      </c>
      <c r="R34" s="151"/>
      <c r="S34" s="152">
        <f>SUM(S4:S33)</f>
        <v>27.5</v>
      </c>
      <c r="T34" s="151">
        <f>SUM(T4:T33)</f>
        <v>300</v>
      </c>
      <c r="U34" s="151"/>
      <c r="V34" s="152">
        <f>SUM(V4:V33)</f>
        <v>36.5</v>
      </c>
      <c r="W34" s="125">
        <f>SUM(W4:W33)</f>
        <v>2300</v>
      </c>
      <c r="X34" s="130">
        <f>SUM(X4:X33)</f>
        <v>187</v>
      </c>
    </row>
    <row r="35" spans="1:24" ht="15">
      <c r="A35" s="131"/>
      <c r="B35" s="131"/>
      <c r="C35" s="131"/>
      <c r="D35" s="121" t="s">
        <v>59</v>
      </c>
      <c r="E35" s="247">
        <f>SUM(E34,H34)</f>
        <v>875</v>
      </c>
      <c r="F35" s="247"/>
      <c r="G35" s="247"/>
      <c r="H35" s="247">
        <f>SUM(G34,J34)</f>
        <v>61.5</v>
      </c>
      <c r="I35" s="247"/>
      <c r="J35" s="247"/>
      <c r="K35" s="247">
        <f>SUM(K34,N34)</f>
        <v>780</v>
      </c>
      <c r="L35" s="247"/>
      <c r="M35" s="247"/>
      <c r="N35" s="247">
        <f>SUM(M34,P34)</f>
        <v>61.5</v>
      </c>
      <c r="O35" s="247"/>
      <c r="P35" s="247"/>
      <c r="Q35" s="247">
        <f>SUM(Q34,T34)</f>
        <v>645</v>
      </c>
      <c r="R35" s="247"/>
      <c r="S35" s="247"/>
      <c r="T35" s="247">
        <f>SUM(S34,V34)</f>
        <v>64</v>
      </c>
      <c r="U35" s="247"/>
      <c r="V35" s="247"/>
      <c r="W35" s="133">
        <f>SUM(E35,K35,Q35)</f>
        <v>2300</v>
      </c>
      <c r="X35" s="249" t="s">
        <v>2</v>
      </c>
    </row>
    <row r="36" spans="1:24" ht="15">
      <c r="A36" s="131"/>
      <c r="B36" s="131"/>
      <c r="C36" s="131"/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5"/>
      <c r="W36" s="156">
        <f>SUM(X5,X11,X23:X24,X26:X33)</f>
        <v>58</v>
      </c>
      <c r="X36" s="249"/>
    </row>
  </sheetData>
  <sheetProtection/>
  <mergeCells count="27">
    <mergeCell ref="Q35:S35"/>
    <mergeCell ref="T35:V35"/>
    <mergeCell ref="X35:X36"/>
    <mergeCell ref="A4:A11"/>
    <mergeCell ref="A12:A17"/>
    <mergeCell ref="A18:A22"/>
    <mergeCell ref="A23:A25"/>
    <mergeCell ref="A26:A33"/>
    <mergeCell ref="E35:G35"/>
    <mergeCell ref="H35:J35"/>
    <mergeCell ref="K35:M35"/>
    <mergeCell ref="W1:W3"/>
    <mergeCell ref="X1:X3"/>
    <mergeCell ref="H2:J2"/>
    <mergeCell ref="K2:M2"/>
    <mergeCell ref="N2:P2"/>
    <mergeCell ref="Q2:S2"/>
    <mergeCell ref="T2:V2"/>
    <mergeCell ref="N35:P35"/>
    <mergeCell ref="Q1:V1"/>
    <mergeCell ref="E1:J1"/>
    <mergeCell ref="K1:P1"/>
    <mergeCell ref="A1:A3"/>
    <mergeCell ref="B1:B3"/>
    <mergeCell ref="C1:C3"/>
    <mergeCell ref="D1:D3"/>
    <mergeCell ref="E2:G2"/>
  </mergeCells>
  <printOptions/>
  <pageMargins left="0.25" right="0.25" top="0.75" bottom="0.75" header="0.3" footer="0.3"/>
  <pageSetup fitToHeight="1" fitToWidth="1" horizontalDpi="600" verticalDpi="600" orientation="landscape" paperSize="9" scale="87" r:id="rId1"/>
  <headerFooter>
    <oddHeader>&amp;C&amp;"Calibri,Pogrubiony"Altówka, wiolonczela, kontrabas
Studia I stopnia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7"/>
  <sheetViews>
    <sheetView view="pageLayout" zoomScale="75" zoomScaleNormal="80" zoomScalePageLayoutView="75" workbookViewId="0" topLeftCell="A10">
      <selection activeCell="O41" sqref="O41"/>
    </sheetView>
  </sheetViews>
  <sheetFormatPr defaultColWidth="9.140625" defaultRowHeight="15"/>
  <cols>
    <col min="1" max="1" width="10.7109375" style="168" customWidth="1"/>
    <col min="2" max="2" width="29.7109375" style="168" customWidth="1"/>
    <col min="3" max="3" width="13.8515625" style="168" bestFit="1" customWidth="1"/>
    <col min="4" max="4" width="8.140625" style="168" bestFit="1" customWidth="1"/>
    <col min="5" max="5" width="5.421875" style="168" bestFit="1" customWidth="1"/>
    <col min="6" max="6" width="4.140625" style="168" bestFit="1" customWidth="1"/>
    <col min="7" max="8" width="5.421875" style="168" bestFit="1" customWidth="1"/>
    <col min="9" max="9" width="4.140625" style="168" bestFit="1" customWidth="1"/>
    <col min="10" max="11" width="5.421875" style="168" bestFit="1" customWidth="1"/>
    <col min="12" max="12" width="4.140625" style="168" bestFit="1" customWidth="1"/>
    <col min="13" max="13" width="4.8515625" style="168" bestFit="1" customWidth="1"/>
    <col min="14" max="14" width="5.421875" style="168" bestFit="1" customWidth="1"/>
    <col min="15" max="15" width="4.140625" style="168" bestFit="1" customWidth="1"/>
    <col min="16" max="16" width="4.8515625" style="168" bestFit="1" customWidth="1"/>
    <col min="17" max="17" width="5.421875" style="168" bestFit="1" customWidth="1"/>
    <col min="18" max="18" width="4.140625" style="168" bestFit="1" customWidth="1"/>
    <col min="19" max="20" width="5.421875" style="168" bestFit="1" customWidth="1"/>
    <col min="21" max="21" width="4.140625" style="168" bestFit="1" customWidth="1"/>
    <col min="22" max="22" width="5.421875" style="168" bestFit="1" customWidth="1"/>
    <col min="23" max="23" width="6.00390625" style="168" bestFit="1" customWidth="1"/>
    <col min="24" max="24" width="5.8515625" style="168" customWidth="1"/>
    <col min="25" max="25" width="4.140625" style="168" customWidth="1"/>
    <col min="26" max="16384" width="9.140625" style="168" customWidth="1"/>
  </cols>
  <sheetData>
    <row r="1" spans="1:24" ht="15.75">
      <c r="A1" s="233" t="s">
        <v>47</v>
      </c>
      <c r="B1" s="241" t="s">
        <v>38</v>
      </c>
      <c r="C1" s="233" t="s">
        <v>39</v>
      </c>
      <c r="D1" s="233" t="s">
        <v>63</v>
      </c>
      <c r="E1" s="237" t="s">
        <v>0</v>
      </c>
      <c r="F1" s="237"/>
      <c r="G1" s="237"/>
      <c r="H1" s="237"/>
      <c r="I1" s="237"/>
      <c r="J1" s="237"/>
      <c r="K1" s="235" t="s">
        <v>8</v>
      </c>
      <c r="L1" s="235"/>
      <c r="M1" s="235"/>
      <c r="N1" s="235"/>
      <c r="O1" s="235"/>
      <c r="P1" s="235"/>
      <c r="Q1" s="234" t="s">
        <v>9</v>
      </c>
      <c r="R1" s="234"/>
      <c r="S1" s="234"/>
      <c r="T1" s="234"/>
      <c r="U1" s="234"/>
      <c r="V1" s="234"/>
      <c r="W1" s="233" t="s">
        <v>62</v>
      </c>
      <c r="X1" s="233" t="s">
        <v>2</v>
      </c>
    </row>
    <row r="2" spans="1:24" ht="15.75">
      <c r="A2" s="233"/>
      <c r="B2" s="241"/>
      <c r="C2" s="233"/>
      <c r="D2" s="233"/>
      <c r="E2" s="237" t="s">
        <v>1</v>
      </c>
      <c r="F2" s="237"/>
      <c r="G2" s="237"/>
      <c r="H2" s="237" t="s">
        <v>3</v>
      </c>
      <c r="I2" s="237"/>
      <c r="J2" s="237"/>
      <c r="K2" s="235" t="s">
        <v>4</v>
      </c>
      <c r="L2" s="235"/>
      <c r="M2" s="235"/>
      <c r="N2" s="235" t="s">
        <v>5</v>
      </c>
      <c r="O2" s="235"/>
      <c r="P2" s="235"/>
      <c r="Q2" s="234" t="s">
        <v>6</v>
      </c>
      <c r="R2" s="234"/>
      <c r="S2" s="234"/>
      <c r="T2" s="234" t="s">
        <v>7</v>
      </c>
      <c r="U2" s="234"/>
      <c r="V2" s="234"/>
      <c r="W2" s="233"/>
      <c r="X2" s="233"/>
    </row>
    <row r="3" spans="1:24" ht="15.75">
      <c r="A3" s="233"/>
      <c r="B3" s="241"/>
      <c r="C3" s="233"/>
      <c r="D3" s="233"/>
      <c r="E3" s="165" t="s">
        <v>61</v>
      </c>
      <c r="F3" s="165" t="s">
        <v>40</v>
      </c>
      <c r="G3" s="169" t="s">
        <v>2</v>
      </c>
      <c r="H3" s="165" t="s">
        <v>61</v>
      </c>
      <c r="I3" s="165" t="s">
        <v>40</v>
      </c>
      <c r="J3" s="169" t="s">
        <v>2</v>
      </c>
      <c r="K3" s="166" t="s">
        <v>61</v>
      </c>
      <c r="L3" s="165" t="s">
        <v>40</v>
      </c>
      <c r="M3" s="170" t="s">
        <v>2</v>
      </c>
      <c r="N3" s="166" t="s">
        <v>61</v>
      </c>
      <c r="O3" s="165" t="s">
        <v>40</v>
      </c>
      <c r="P3" s="170" t="s">
        <v>2</v>
      </c>
      <c r="Q3" s="167" t="s">
        <v>61</v>
      </c>
      <c r="R3" s="165" t="s">
        <v>40</v>
      </c>
      <c r="S3" s="171" t="s">
        <v>2</v>
      </c>
      <c r="T3" s="167" t="s">
        <v>61</v>
      </c>
      <c r="U3" s="165" t="s">
        <v>40</v>
      </c>
      <c r="V3" s="171" t="s">
        <v>2</v>
      </c>
      <c r="W3" s="233"/>
      <c r="X3" s="233"/>
    </row>
    <row r="4" spans="1:24" ht="15.75">
      <c r="A4" s="254"/>
      <c r="B4" s="172" t="s">
        <v>75</v>
      </c>
      <c r="C4" s="173" t="s">
        <v>10</v>
      </c>
      <c r="D4" s="173" t="s">
        <v>53</v>
      </c>
      <c r="E4" s="174">
        <v>30</v>
      </c>
      <c r="F4" s="174" t="s">
        <v>76</v>
      </c>
      <c r="G4" s="175">
        <v>10</v>
      </c>
      <c r="H4" s="174">
        <v>30</v>
      </c>
      <c r="I4" s="174" t="s">
        <v>76</v>
      </c>
      <c r="J4" s="175">
        <v>10</v>
      </c>
      <c r="K4" s="176">
        <v>30</v>
      </c>
      <c r="L4" s="177" t="s">
        <v>76</v>
      </c>
      <c r="M4" s="178">
        <v>10</v>
      </c>
      <c r="N4" s="176">
        <v>30</v>
      </c>
      <c r="O4" s="177" t="s">
        <v>76</v>
      </c>
      <c r="P4" s="178">
        <v>10</v>
      </c>
      <c r="Q4" s="179">
        <v>30</v>
      </c>
      <c r="R4" s="174" t="s">
        <v>76</v>
      </c>
      <c r="S4" s="180">
        <v>10</v>
      </c>
      <c r="T4" s="179">
        <v>30</v>
      </c>
      <c r="U4" s="174" t="s">
        <v>76</v>
      </c>
      <c r="V4" s="180">
        <v>19</v>
      </c>
      <c r="W4" s="181">
        <f aca="true" t="shared" si="0" ref="W4:W32">SUM(E4,H4,K4,N4,Q4,T4)</f>
        <v>180</v>
      </c>
      <c r="X4" s="182">
        <f>SUM(G4,J4,M4,P4,S4,V4,)</f>
        <v>69</v>
      </c>
    </row>
    <row r="5" spans="1:24" ht="15.75">
      <c r="A5" s="254"/>
      <c r="B5" s="172" t="s">
        <v>11</v>
      </c>
      <c r="C5" s="173" t="s">
        <v>37</v>
      </c>
      <c r="D5" s="173" t="s">
        <v>53</v>
      </c>
      <c r="E5" s="174"/>
      <c r="F5" s="174"/>
      <c r="G5" s="175"/>
      <c r="H5" s="174"/>
      <c r="I5" s="174"/>
      <c r="J5" s="175"/>
      <c r="K5" s="176">
        <v>30</v>
      </c>
      <c r="L5" s="177" t="s">
        <v>76</v>
      </c>
      <c r="M5" s="178">
        <v>4</v>
      </c>
      <c r="N5" s="176">
        <v>30</v>
      </c>
      <c r="O5" s="177" t="s">
        <v>76</v>
      </c>
      <c r="P5" s="178">
        <v>4</v>
      </c>
      <c r="Q5" s="179"/>
      <c r="R5" s="174"/>
      <c r="S5" s="180"/>
      <c r="T5" s="179"/>
      <c r="U5" s="174"/>
      <c r="V5" s="180"/>
      <c r="W5" s="181">
        <f>SUM(E5,H5,K5,N5,Q5,T5)</f>
        <v>60</v>
      </c>
      <c r="X5" s="183">
        <f>SUM(G5,J5,M5,P5,S5,V5,)</f>
        <v>8</v>
      </c>
    </row>
    <row r="6" spans="1:24" ht="15.75">
      <c r="A6" s="254"/>
      <c r="B6" s="172" t="s">
        <v>68</v>
      </c>
      <c r="C6" s="173" t="s">
        <v>10</v>
      </c>
      <c r="D6" s="173" t="s">
        <v>54</v>
      </c>
      <c r="E6" s="184"/>
      <c r="F6" s="184"/>
      <c r="G6" s="184"/>
      <c r="H6" s="184"/>
      <c r="I6" s="184"/>
      <c r="J6" s="184"/>
      <c r="K6" s="176"/>
      <c r="L6" s="176"/>
      <c r="M6" s="178"/>
      <c r="N6" s="176"/>
      <c r="O6" s="176"/>
      <c r="P6" s="178"/>
      <c r="Q6" s="179">
        <v>15</v>
      </c>
      <c r="R6" s="185" t="s">
        <v>77</v>
      </c>
      <c r="S6" s="180">
        <v>0.5</v>
      </c>
      <c r="T6" s="179">
        <v>15</v>
      </c>
      <c r="U6" s="185" t="s">
        <v>77</v>
      </c>
      <c r="V6" s="180">
        <v>0.5</v>
      </c>
      <c r="W6" s="181">
        <f t="shared" si="0"/>
        <v>30</v>
      </c>
      <c r="X6" s="182">
        <f>SUM(G6,J6,M6,P6,S6,V6,)</f>
        <v>1</v>
      </c>
    </row>
    <row r="7" spans="1:24" ht="15.75">
      <c r="A7" s="254"/>
      <c r="B7" s="172" t="s">
        <v>49</v>
      </c>
      <c r="C7" s="173" t="s">
        <v>10</v>
      </c>
      <c r="D7" s="186" t="s">
        <v>53</v>
      </c>
      <c r="E7" s="174">
        <v>90</v>
      </c>
      <c r="F7" s="185" t="s">
        <v>77</v>
      </c>
      <c r="G7" s="175">
        <v>4</v>
      </c>
      <c r="H7" s="174">
        <v>90</v>
      </c>
      <c r="I7" s="185" t="s">
        <v>78</v>
      </c>
      <c r="J7" s="175">
        <v>4</v>
      </c>
      <c r="K7" s="176">
        <v>90</v>
      </c>
      <c r="L7" s="176" t="s">
        <v>77</v>
      </c>
      <c r="M7" s="178">
        <v>4</v>
      </c>
      <c r="N7" s="176">
        <v>90</v>
      </c>
      <c r="O7" s="176" t="s">
        <v>78</v>
      </c>
      <c r="P7" s="178">
        <v>4</v>
      </c>
      <c r="Q7" s="179">
        <v>90</v>
      </c>
      <c r="R7" s="179" t="s">
        <v>77</v>
      </c>
      <c r="S7" s="180">
        <v>4</v>
      </c>
      <c r="T7" s="179">
        <v>90</v>
      </c>
      <c r="U7" s="179" t="s">
        <v>78</v>
      </c>
      <c r="V7" s="180">
        <v>4</v>
      </c>
      <c r="W7" s="181">
        <f>SUM(E7,H7,K7,N7,Q7,T7)</f>
        <v>540</v>
      </c>
      <c r="X7" s="184">
        <f>SUM(G7,J7,M7,P7,S7,V7,)</f>
        <v>24</v>
      </c>
    </row>
    <row r="8" spans="1:24" ht="15.75">
      <c r="A8" s="254"/>
      <c r="B8" s="172" t="s">
        <v>50</v>
      </c>
      <c r="C8" s="186" t="s">
        <v>10</v>
      </c>
      <c r="D8" s="186" t="s">
        <v>54</v>
      </c>
      <c r="E8" s="174"/>
      <c r="F8" s="185"/>
      <c r="G8" s="175"/>
      <c r="H8" s="174"/>
      <c r="I8" s="185"/>
      <c r="J8" s="175"/>
      <c r="K8" s="176">
        <v>15</v>
      </c>
      <c r="L8" s="176" t="s">
        <v>77</v>
      </c>
      <c r="M8" s="178">
        <v>0.5</v>
      </c>
      <c r="N8" s="176">
        <v>15</v>
      </c>
      <c r="O8" s="176" t="s">
        <v>78</v>
      </c>
      <c r="P8" s="178">
        <v>1</v>
      </c>
      <c r="Q8" s="179">
        <v>15</v>
      </c>
      <c r="R8" s="179" t="s">
        <v>77</v>
      </c>
      <c r="S8" s="180">
        <v>0.5</v>
      </c>
      <c r="T8" s="179">
        <v>15</v>
      </c>
      <c r="U8" s="179" t="s">
        <v>79</v>
      </c>
      <c r="V8" s="180">
        <v>1</v>
      </c>
      <c r="W8" s="181">
        <f t="shared" si="0"/>
        <v>60</v>
      </c>
      <c r="X8" s="182">
        <f aca="true" t="shared" si="1" ref="X8:X23">SUM(G8,J8,M8,P8,S8,V8,)</f>
        <v>3</v>
      </c>
    </row>
    <row r="9" spans="1:24" ht="15.75">
      <c r="A9" s="254"/>
      <c r="B9" s="172" t="s">
        <v>58</v>
      </c>
      <c r="C9" s="186" t="s">
        <v>10</v>
      </c>
      <c r="D9" s="186" t="s">
        <v>54</v>
      </c>
      <c r="E9" s="174">
        <v>15</v>
      </c>
      <c r="F9" s="185" t="s">
        <v>77</v>
      </c>
      <c r="G9" s="175">
        <v>0.5</v>
      </c>
      <c r="H9" s="174"/>
      <c r="I9" s="185"/>
      <c r="J9" s="175"/>
      <c r="K9" s="176"/>
      <c r="L9" s="176"/>
      <c r="M9" s="178"/>
      <c r="N9" s="176"/>
      <c r="O9" s="176"/>
      <c r="P9" s="178"/>
      <c r="Q9" s="179"/>
      <c r="R9" s="179"/>
      <c r="S9" s="180"/>
      <c r="T9" s="179"/>
      <c r="U9" s="179"/>
      <c r="V9" s="180"/>
      <c r="W9" s="181">
        <f t="shared" si="0"/>
        <v>15</v>
      </c>
      <c r="X9" s="182">
        <f t="shared" si="1"/>
        <v>0.5</v>
      </c>
    </row>
    <row r="10" spans="1:24" ht="15.75">
      <c r="A10" s="254"/>
      <c r="B10" s="172" t="s">
        <v>69</v>
      </c>
      <c r="C10" s="186" t="s">
        <v>37</v>
      </c>
      <c r="D10" s="186" t="s">
        <v>54</v>
      </c>
      <c r="E10" s="174">
        <v>15</v>
      </c>
      <c r="F10" s="185" t="s">
        <v>77</v>
      </c>
      <c r="G10" s="175">
        <v>1</v>
      </c>
      <c r="H10" s="174">
        <v>15</v>
      </c>
      <c r="I10" s="185" t="s">
        <v>77</v>
      </c>
      <c r="J10" s="175">
        <v>1</v>
      </c>
      <c r="K10" s="176">
        <v>15</v>
      </c>
      <c r="L10" s="176" t="s">
        <v>77</v>
      </c>
      <c r="M10" s="178">
        <v>1</v>
      </c>
      <c r="N10" s="176">
        <v>15</v>
      </c>
      <c r="O10" s="176" t="s">
        <v>77</v>
      </c>
      <c r="P10" s="178">
        <v>1</v>
      </c>
      <c r="Q10" s="179">
        <v>15</v>
      </c>
      <c r="R10" s="185" t="s">
        <v>77</v>
      </c>
      <c r="S10" s="180">
        <v>1</v>
      </c>
      <c r="T10" s="179">
        <v>15</v>
      </c>
      <c r="U10" s="185" t="s">
        <v>77</v>
      </c>
      <c r="V10" s="180">
        <v>1</v>
      </c>
      <c r="W10" s="181">
        <f>SUM(E10,H10,K10,N10,Q10,T10)</f>
        <v>90</v>
      </c>
      <c r="X10" s="187">
        <f>SUM(V10,S10,P10,M10,J10,G10)</f>
        <v>6</v>
      </c>
    </row>
    <row r="11" spans="1:24" ht="15.75">
      <c r="A11" s="255"/>
      <c r="B11" s="188" t="s">
        <v>52</v>
      </c>
      <c r="C11" s="189" t="s">
        <v>10</v>
      </c>
      <c r="D11" s="189" t="s">
        <v>53</v>
      </c>
      <c r="E11" s="174"/>
      <c r="F11" s="174"/>
      <c r="G11" s="175"/>
      <c r="H11" s="174"/>
      <c r="I11" s="174"/>
      <c r="J11" s="175"/>
      <c r="K11" s="176"/>
      <c r="L11" s="176"/>
      <c r="M11" s="178"/>
      <c r="N11" s="176">
        <v>30</v>
      </c>
      <c r="O11" s="176" t="s">
        <v>79</v>
      </c>
      <c r="P11" s="178">
        <v>2</v>
      </c>
      <c r="Q11" s="185"/>
      <c r="R11" s="185"/>
      <c r="S11" s="190"/>
      <c r="T11" s="185"/>
      <c r="U11" s="185"/>
      <c r="V11" s="190"/>
      <c r="W11" s="181">
        <f t="shared" si="0"/>
        <v>30</v>
      </c>
      <c r="X11" s="182">
        <f t="shared" si="1"/>
        <v>2</v>
      </c>
    </row>
    <row r="12" spans="1:24" ht="15.75">
      <c r="A12" s="256"/>
      <c r="B12" s="188" t="s">
        <v>35</v>
      </c>
      <c r="C12" s="189" t="s">
        <v>10</v>
      </c>
      <c r="D12" s="189" t="s">
        <v>53</v>
      </c>
      <c r="E12" s="174"/>
      <c r="F12" s="174"/>
      <c r="G12" s="175"/>
      <c r="H12" s="174"/>
      <c r="I12" s="174"/>
      <c r="J12" s="175"/>
      <c r="K12" s="176">
        <v>30</v>
      </c>
      <c r="L12" s="176" t="s">
        <v>77</v>
      </c>
      <c r="M12" s="178">
        <v>1</v>
      </c>
      <c r="N12" s="176">
        <v>30</v>
      </c>
      <c r="O12" s="176" t="s">
        <v>79</v>
      </c>
      <c r="P12" s="178">
        <v>2</v>
      </c>
      <c r="Q12" s="179"/>
      <c r="R12" s="179"/>
      <c r="S12" s="180"/>
      <c r="T12" s="179"/>
      <c r="U12" s="179"/>
      <c r="V12" s="180"/>
      <c r="W12" s="181">
        <f t="shared" si="0"/>
        <v>60</v>
      </c>
      <c r="X12" s="182">
        <f t="shared" si="1"/>
        <v>3</v>
      </c>
    </row>
    <row r="13" spans="1:24" ht="15.75">
      <c r="A13" s="256"/>
      <c r="B13" s="188" t="s">
        <v>32</v>
      </c>
      <c r="C13" s="189" t="s">
        <v>10</v>
      </c>
      <c r="D13" s="189" t="s">
        <v>53</v>
      </c>
      <c r="E13" s="174"/>
      <c r="F13" s="174"/>
      <c r="G13" s="175"/>
      <c r="H13" s="174"/>
      <c r="I13" s="174"/>
      <c r="J13" s="175"/>
      <c r="K13" s="176"/>
      <c r="L13" s="176"/>
      <c r="M13" s="178"/>
      <c r="N13" s="176"/>
      <c r="O13" s="176"/>
      <c r="P13" s="178"/>
      <c r="Q13" s="179">
        <v>30</v>
      </c>
      <c r="R13" s="185" t="s">
        <v>77</v>
      </c>
      <c r="S13" s="180">
        <v>1</v>
      </c>
      <c r="T13" s="179">
        <v>30</v>
      </c>
      <c r="U13" s="185" t="s">
        <v>79</v>
      </c>
      <c r="V13" s="180">
        <v>2</v>
      </c>
      <c r="W13" s="181">
        <f t="shared" si="0"/>
        <v>60</v>
      </c>
      <c r="X13" s="182">
        <f t="shared" si="1"/>
        <v>3</v>
      </c>
    </row>
    <row r="14" spans="1:24" ht="15.75">
      <c r="A14" s="256"/>
      <c r="B14" s="188" t="s">
        <v>34</v>
      </c>
      <c r="C14" s="189" t="s">
        <v>10</v>
      </c>
      <c r="D14" s="189" t="s">
        <v>53</v>
      </c>
      <c r="E14" s="174">
        <v>30</v>
      </c>
      <c r="F14" s="185" t="s">
        <v>77</v>
      </c>
      <c r="G14" s="175">
        <v>1</v>
      </c>
      <c r="H14" s="174">
        <v>30</v>
      </c>
      <c r="I14" s="185" t="s">
        <v>79</v>
      </c>
      <c r="J14" s="175">
        <v>2</v>
      </c>
      <c r="K14" s="176"/>
      <c r="L14" s="176"/>
      <c r="M14" s="178"/>
      <c r="N14" s="176">
        <v>0</v>
      </c>
      <c r="O14" s="176"/>
      <c r="P14" s="178"/>
      <c r="Q14" s="179"/>
      <c r="R14" s="179"/>
      <c r="S14" s="180"/>
      <c r="T14" s="179"/>
      <c r="U14" s="179"/>
      <c r="V14" s="180"/>
      <c r="W14" s="181">
        <f t="shared" si="0"/>
        <v>60</v>
      </c>
      <c r="X14" s="182">
        <f t="shared" si="1"/>
        <v>3</v>
      </c>
    </row>
    <row r="15" spans="1:24" ht="15.75">
      <c r="A15" s="256"/>
      <c r="B15" s="188" t="s">
        <v>60</v>
      </c>
      <c r="C15" s="189" t="s">
        <v>10</v>
      </c>
      <c r="D15" s="189" t="s">
        <v>54</v>
      </c>
      <c r="E15" s="174"/>
      <c r="F15" s="174"/>
      <c r="G15" s="175"/>
      <c r="H15" s="174"/>
      <c r="I15" s="174"/>
      <c r="J15" s="175"/>
      <c r="K15" s="176"/>
      <c r="L15" s="176"/>
      <c r="M15" s="178"/>
      <c r="N15" s="176"/>
      <c r="O15" s="176"/>
      <c r="P15" s="178"/>
      <c r="Q15" s="179">
        <v>30</v>
      </c>
      <c r="R15" s="185" t="s">
        <v>77</v>
      </c>
      <c r="S15" s="180">
        <v>1</v>
      </c>
      <c r="T15" s="179">
        <v>30</v>
      </c>
      <c r="U15" s="185" t="s">
        <v>79</v>
      </c>
      <c r="V15" s="180">
        <v>2</v>
      </c>
      <c r="W15" s="181">
        <f>SUM(E15,H15,K15,N15,Q15,T15)</f>
        <v>60</v>
      </c>
      <c r="X15" s="182">
        <f t="shared" si="1"/>
        <v>3</v>
      </c>
    </row>
    <row r="16" spans="1:24" ht="15.75">
      <c r="A16" s="256"/>
      <c r="B16" s="188" t="s">
        <v>12</v>
      </c>
      <c r="C16" s="189" t="s">
        <v>10</v>
      </c>
      <c r="D16" s="189" t="s">
        <v>54</v>
      </c>
      <c r="E16" s="174">
        <v>30</v>
      </c>
      <c r="F16" s="185" t="s">
        <v>77</v>
      </c>
      <c r="G16" s="175">
        <v>1</v>
      </c>
      <c r="H16" s="174">
        <v>30</v>
      </c>
      <c r="I16" s="185" t="s">
        <v>79</v>
      </c>
      <c r="J16" s="175">
        <v>2</v>
      </c>
      <c r="K16" s="176"/>
      <c r="L16" s="176"/>
      <c r="M16" s="178"/>
      <c r="N16" s="176"/>
      <c r="O16" s="176"/>
      <c r="P16" s="178"/>
      <c r="Q16" s="179"/>
      <c r="R16" s="179"/>
      <c r="S16" s="180"/>
      <c r="T16" s="179"/>
      <c r="U16" s="179"/>
      <c r="V16" s="180"/>
      <c r="W16" s="181">
        <f>SUM(E16,H16,K16,N16,Q16,T16)</f>
        <v>60</v>
      </c>
      <c r="X16" s="182">
        <f t="shared" si="1"/>
        <v>3</v>
      </c>
    </row>
    <row r="17" spans="1:24" ht="15.75">
      <c r="A17" s="254"/>
      <c r="B17" s="188" t="s">
        <v>13</v>
      </c>
      <c r="C17" s="189" t="s">
        <v>10</v>
      </c>
      <c r="D17" s="189" t="s">
        <v>53</v>
      </c>
      <c r="E17" s="174">
        <v>30</v>
      </c>
      <c r="F17" s="185" t="s">
        <v>77</v>
      </c>
      <c r="G17" s="175">
        <v>1</v>
      </c>
      <c r="H17" s="174">
        <v>30</v>
      </c>
      <c r="I17" s="185" t="s">
        <v>79</v>
      </c>
      <c r="J17" s="175">
        <v>2</v>
      </c>
      <c r="K17" s="176">
        <v>30</v>
      </c>
      <c r="L17" s="176" t="s">
        <v>77</v>
      </c>
      <c r="M17" s="178">
        <v>1</v>
      </c>
      <c r="N17" s="176">
        <v>30</v>
      </c>
      <c r="O17" s="176" t="s">
        <v>79</v>
      </c>
      <c r="P17" s="178">
        <v>2</v>
      </c>
      <c r="Q17" s="179"/>
      <c r="R17" s="179"/>
      <c r="S17" s="180"/>
      <c r="T17" s="179"/>
      <c r="U17" s="179"/>
      <c r="V17" s="180"/>
      <c r="W17" s="181">
        <f t="shared" si="0"/>
        <v>120</v>
      </c>
      <c r="X17" s="182">
        <f t="shared" si="1"/>
        <v>6</v>
      </c>
    </row>
    <row r="18" spans="1:24" ht="15.75">
      <c r="A18" s="254"/>
      <c r="B18" s="191" t="s">
        <v>26</v>
      </c>
      <c r="C18" s="189" t="s">
        <v>10</v>
      </c>
      <c r="D18" s="189" t="s">
        <v>53</v>
      </c>
      <c r="E18" s="174"/>
      <c r="F18" s="174"/>
      <c r="G18" s="175"/>
      <c r="H18" s="174"/>
      <c r="I18" s="174"/>
      <c r="J18" s="175"/>
      <c r="K18" s="176"/>
      <c r="L18" s="176"/>
      <c r="M18" s="178"/>
      <c r="N18" s="176"/>
      <c r="O18" s="176"/>
      <c r="P18" s="178"/>
      <c r="Q18" s="179">
        <v>15</v>
      </c>
      <c r="R18" s="179" t="s">
        <v>77</v>
      </c>
      <c r="S18" s="180">
        <v>1</v>
      </c>
      <c r="T18" s="179"/>
      <c r="U18" s="179"/>
      <c r="V18" s="180"/>
      <c r="W18" s="181">
        <f t="shared" si="0"/>
        <v>15</v>
      </c>
      <c r="X18" s="182">
        <f t="shared" si="1"/>
        <v>1</v>
      </c>
    </row>
    <row r="19" spans="1:24" ht="15.75">
      <c r="A19" s="254"/>
      <c r="B19" s="188" t="s">
        <v>33</v>
      </c>
      <c r="C19" s="189" t="s">
        <v>10</v>
      </c>
      <c r="D19" s="189" t="s">
        <v>53</v>
      </c>
      <c r="E19" s="174"/>
      <c r="F19" s="185"/>
      <c r="G19" s="175"/>
      <c r="H19" s="174">
        <v>15</v>
      </c>
      <c r="I19" s="174" t="s">
        <v>77</v>
      </c>
      <c r="J19" s="175">
        <v>1</v>
      </c>
      <c r="K19" s="176"/>
      <c r="L19" s="176"/>
      <c r="M19" s="178"/>
      <c r="N19" s="176"/>
      <c r="O19" s="176"/>
      <c r="P19" s="178"/>
      <c r="Q19" s="179"/>
      <c r="R19" s="179"/>
      <c r="S19" s="180"/>
      <c r="T19" s="179"/>
      <c r="U19" s="179"/>
      <c r="V19" s="180"/>
      <c r="W19" s="181">
        <f t="shared" si="0"/>
        <v>15</v>
      </c>
      <c r="X19" s="182">
        <f t="shared" si="1"/>
        <v>1</v>
      </c>
    </row>
    <row r="20" spans="1:24" ht="15.75">
      <c r="A20" s="254"/>
      <c r="B20" s="188" t="s">
        <v>36</v>
      </c>
      <c r="C20" s="189" t="s">
        <v>10</v>
      </c>
      <c r="D20" s="189" t="s">
        <v>53</v>
      </c>
      <c r="E20" s="174">
        <v>2</v>
      </c>
      <c r="F20" s="185" t="s">
        <v>77</v>
      </c>
      <c r="G20" s="175">
        <v>0</v>
      </c>
      <c r="H20" s="174"/>
      <c r="I20" s="174"/>
      <c r="J20" s="175"/>
      <c r="K20" s="176"/>
      <c r="L20" s="176"/>
      <c r="M20" s="178"/>
      <c r="N20" s="176"/>
      <c r="O20" s="176"/>
      <c r="P20" s="178"/>
      <c r="Q20" s="179"/>
      <c r="R20" s="179"/>
      <c r="S20" s="180"/>
      <c r="T20" s="179"/>
      <c r="U20" s="179"/>
      <c r="V20" s="180"/>
      <c r="W20" s="181">
        <f t="shared" si="0"/>
        <v>2</v>
      </c>
      <c r="X20" s="182">
        <f t="shared" si="1"/>
        <v>0</v>
      </c>
    </row>
    <row r="21" spans="1:24" ht="15.75">
      <c r="A21" s="254"/>
      <c r="B21" s="188" t="s">
        <v>20</v>
      </c>
      <c r="C21" s="189" t="s">
        <v>10</v>
      </c>
      <c r="D21" s="189" t="s">
        <v>53</v>
      </c>
      <c r="E21" s="174">
        <v>3</v>
      </c>
      <c r="F21" s="185" t="s">
        <v>77</v>
      </c>
      <c r="G21" s="175">
        <v>0</v>
      </c>
      <c r="H21" s="174"/>
      <c r="I21" s="174"/>
      <c r="J21" s="175"/>
      <c r="K21" s="176"/>
      <c r="L21" s="176"/>
      <c r="M21" s="178"/>
      <c r="N21" s="176"/>
      <c r="O21" s="176"/>
      <c r="P21" s="178"/>
      <c r="Q21" s="179"/>
      <c r="R21" s="179"/>
      <c r="S21" s="180"/>
      <c r="T21" s="179"/>
      <c r="U21" s="179"/>
      <c r="V21" s="180"/>
      <c r="W21" s="181">
        <f t="shared" si="0"/>
        <v>3</v>
      </c>
      <c r="X21" s="182">
        <f t="shared" si="1"/>
        <v>0</v>
      </c>
    </row>
    <row r="22" spans="1:24" ht="15.75">
      <c r="A22" s="254"/>
      <c r="B22" s="192" t="s">
        <v>56</v>
      </c>
      <c r="C22" s="186" t="s">
        <v>37</v>
      </c>
      <c r="D22" s="186" t="s">
        <v>54</v>
      </c>
      <c r="E22" s="174">
        <v>30</v>
      </c>
      <c r="F22" s="185" t="s">
        <v>77</v>
      </c>
      <c r="G22" s="175">
        <v>2</v>
      </c>
      <c r="H22" s="174">
        <v>30</v>
      </c>
      <c r="I22" s="185" t="s">
        <v>79</v>
      </c>
      <c r="J22" s="175">
        <v>2</v>
      </c>
      <c r="K22" s="176">
        <v>30</v>
      </c>
      <c r="L22" s="176" t="s">
        <v>77</v>
      </c>
      <c r="M22" s="178">
        <v>2</v>
      </c>
      <c r="N22" s="176">
        <v>30</v>
      </c>
      <c r="O22" s="176" t="s">
        <v>79</v>
      </c>
      <c r="P22" s="178">
        <v>3</v>
      </c>
      <c r="Q22" s="179"/>
      <c r="R22" s="179"/>
      <c r="S22" s="180"/>
      <c r="T22" s="179"/>
      <c r="U22" s="179"/>
      <c r="V22" s="180"/>
      <c r="W22" s="181">
        <f>SUM(E22,H22,K22,N22,Q22,T22)</f>
        <v>120</v>
      </c>
      <c r="X22" s="187">
        <f t="shared" si="1"/>
        <v>9</v>
      </c>
    </row>
    <row r="23" spans="1:24" ht="15.75">
      <c r="A23" s="254"/>
      <c r="B23" s="192" t="s">
        <v>14</v>
      </c>
      <c r="C23" s="186" t="s">
        <v>37</v>
      </c>
      <c r="D23" s="186" t="s">
        <v>54</v>
      </c>
      <c r="E23" s="185">
        <v>30</v>
      </c>
      <c r="F23" s="185" t="s">
        <v>77</v>
      </c>
      <c r="G23" s="190">
        <v>1</v>
      </c>
      <c r="H23" s="185">
        <v>30</v>
      </c>
      <c r="I23" s="185" t="s">
        <v>77</v>
      </c>
      <c r="J23" s="190">
        <v>1</v>
      </c>
      <c r="K23" s="183"/>
      <c r="L23" s="183"/>
      <c r="M23" s="183"/>
      <c r="N23" s="183"/>
      <c r="O23" s="183"/>
      <c r="P23" s="183"/>
      <c r="Q23" s="179"/>
      <c r="R23" s="179"/>
      <c r="S23" s="180"/>
      <c r="T23" s="179"/>
      <c r="U23" s="179"/>
      <c r="V23" s="180"/>
      <c r="W23" s="181">
        <f>SUM(E23,H23,K23,N23,Q23,T23)</f>
        <v>60</v>
      </c>
      <c r="X23" s="187">
        <f t="shared" si="1"/>
        <v>2</v>
      </c>
    </row>
    <row r="24" spans="1:24" ht="15.75">
      <c r="A24" s="254"/>
      <c r="B24" s="172" t="s">
        <v>74</v>
      </c>
      <c r="C24" s="173" t="s">
        <v>10</v>
      </c>
      <c r="D24" s="173" t="s">
        <v>53</v>
      </c>
      <c r="E24" s="174"/>
      <c r="F24" s="174"/>
      <c r="G24" s="175"/>
      <c r="H24" s="174"/>
      <c r="I24" s="174"/>
      <c r="J24" s="175"/>
      <c r="K24" s="176"/>
      <c r="L24" s="176"/>
      <c r="M24" s="178"/>
      <c r="N24" s="176"/>
      <c r="O24" s="176"/>
      <c r="P24" s="178"/>
      <c r="Q24" s="179">
        <v>30</v>
      </c>
      <c r="R24" s="185" t="s">
        <v>79</v>
      </c>
      <c r="S24" s="180">
        <v>2</v>
      </c>
      <c r="T24" s="179"/>
      <c r="U24" s="179"/>
      <c r="V24" s="180"/>
      <c r="W24" s="181">
        <f>SUM(Q24)</f>
        <v>30</v>
      </c>
      <c r="X24" s="193">
        <f>SUM(S24)</f>
        <v>2</v>
      </c>
    </row>
    <row r="25" spans="1:24" ht="15.75">
      <c r="A25" s="254"/>
      <c r="B25" s="192" t="s">
        <v>64</v>
      </c>
      <c r="C25" s="186" t="s">
        <v>16</v>
      </c>
      <c r="D25" s="186"/>
      <c r="E25" s="185"/>
      <c r="F25" s="185"/>
      <c r="G25" s="190"/>
      <c r="H25" s="185"/>
      <c r="I25" s="185"/>
      <c r="J25" s="190"/>
      <c r="K25" s="183"/>
      <c r="L25" s="183"/>
      <c r="M25" s="183">
        <v>2</v>
      </c>
      <c r="N25" s="183"/>
      <c r="O25" s="183"/>
      <c r="P25" s="183">
        <v>2</v>
      </c>
      <c r="Q25" s="179"/>
      <c r="R25" s="179"/>
      <c r="S25" s="180">
        <v>2</v>
      </c>
      <c r="T25" s="179"/>
      <c r="U25" s="179"/>
      <c r="V25" s="180"/>
      <c r="W25" s="181"/>
      <c r="X25" s="187">
        <f>SUM(M25,P25,S25)</f>
        <v>6</v>
      </c>
    </row>
    <row r="26" spans="1:24" ht="15.75">
      <c r="A26" s="257"/>
      <c r="B26" s="192" t="s">
        <v>18</v>
      </c>
      <c r="C26" s="186" t="s">
        <v>16</v>
      </c>
      <c r="D26" s="186" t="s">
        <v>53</v>
      </c>
      <c r="E26" s="174">
        <v>30</v>
      </c>
      <c r="F26" s="185" t="s">
        <v>77</v>
      </c>
      <c r="G26" s="175">
        <v>1</v>
      </c>
      <c r="H26" s="174">
        <v>30</v>
      </c>
      <c r="I26" s="185" t="s">
        <v>79</v>
      </c>
      <c r="J26" s="175">
        <v>2</v>
      </c>
      <c r="K26" s="176"/>
      <c r="L26" s="176"/>
      <c r="M26" s="178"/>
      <c r="N26" s="176"/>
      <c r="O26" s="176"/>
      <c r="P26" s="178"/>
      <c r="Q26" s="179"/>
      <c r="R26" s="179"/>
      <c r="S26" s="180"/>
      <c r="T26" s="179"/>
      <c r="U26" s="179"/>
      <c r="V26" s="180"/>
      <c r="W26" s="181">
        <f t="shared" si="0"/>
        <v>60</v>
      </c>
      <c r="X26" s="187">
        <f>SUM(V26,S26,P26,M26,J26,G26)</f>
        <v>3</v>
      </c>
    </row>
    <row r="27" spans="1:24" ht="15.75">
      <c r="A27" s="257"/>
      <c r="B27" s="192" t="s">
        <v>19</v>
      </c>
      <c r="C27" s="186" t="s">
        <v>16</v>
      </c>
      <c r="D27" s="186" t="s">
        <v>53</v>
      </c>
      <c r="E27" s="174">
        <v>45</v>
      </c>
      <c r="F27" s="185" t="s">
        <v>77</v>
      </c>
      <c r="G27" s="175">
        <v>2</v>
      </c>
      <c r="H27" s="174">
        <v>45</v>
      </c>
      <c r="I27" s="185" t="s">
        <v>79</v>
      </c>
      <c r="J27" s="175">
        <v>3</v>
      </c>
      <c r="K27" s="176"/>
      <c r="L27" s="176"/>
      <c r="M27" s="178"/>
      <c r="N27" s="176"/>
      <c r="O27" s="176"/>
      <c r="P27" s="178"/>
      <c r="Q27" s="179"/>
      <c r="R27" s="179"/>
      <c r="S27" s="180"/>
      <c r="T27" s="179"/>
      <c r="U27" s="179"/>
      <c r="V27" s="180"/>
      <c r="W27" s="181">
        <f t="shared" si="0"/>
        <v>90</v>
      </c>
      <c r="X27" s="187">
        <f>SUM(V27,S27,P27,M27,J27,G27)</f>
        <v>5</v>
      </c>
    </row>
    <row r="28" spans="1:24" ht="15.75">
      <c r="A28" s="257"/>
      <c r="B28" s="192" t="s">
        <v>73</v>
      </c>
      <c r="C28" s="186" t="s">
        <v>16</v>
      </c>
      <c r="D28" s="186" t="s">
        <v>53</v>
      </c>
      <c r="E28" s="174"/>
      <c r="F28" s="185"/>
      <c r="G28" s="175"/>
      <c r="H28" s="174">
        <v>30</v>
      </c>
      <c r="I28" s="185" t="s">
        <v>79</v>
      </c>
      <c r="J28" s="175">
        <v>2</v>
      </c>
      <c r="K28" s="176"/>
      <c r="L28" s="176"/>
      <c r="M28" s="178"/>
      <c r="N28" s="176"/>
      <c r="O28" s="176"/>
      <c r="P28" s="178"/>
      <c r="Q28" s="179"/>
      <c r="R28" s="179"/>
      <c r="S28" s="180"/>
      <c r="T28" s="179"/>
      <c r="U28" s="179"/>
      <c r="V28" s="180"/>
      <c r="W28" s="181">
        <f>SUM(H28)</f>
        <v>30</v>
      </c>
      <c r="X28" s="187">
        <f>SUM(J28)</f>
        <v>2</v>
      </c>
    </row>
    <row r="29" spans="1:24" ht="15.75">
      <c r="A29" s="257"/>
      <c r="B29" s="192" t="s">
        <v>25</v>
      </c>
      <c r="C29" s="186" t="s">
        <v>16</v>
      </c>
      <c r="D29" s="186" t="s">
        <v>53</v>
      </c>
      <c r="E29" s="174"/>
      <c r="F29" s="174"/>
      <c r="G29" s="175"/>
      <c r="H29" s="174"/>
      <c r="I29" s="174"/>
      <c r="J29" s="175"/>
      <c r="K29" s="176">
        <v>30</v>
      </c>
      <c r="L29" s="176" t="s">
        <v>77</v>
      </c>
      <c r="M29" s="178">
        <v>1</v>
      </c>
      <c r="N29" s="176">
        <v>30</v>
      </c>
      <c r="O29" s="176" t="s">
        <v>79</v>
      </c>
      <c r="P29" s="178">
        <v>2</v>
      </c>
      <c r="Q29" s="179"/>
      <c r="R29" s="179"/>
      <c r="S29" s="180"/>
      <c r="T29" s="179"/>
      <c r="U29" s="179"/>
      <c r="V29" s="180"/>
      <c r="W29" s="181">
        <f t="shared" si="0"/>
        <v>60</v>
      </c>
      <c r="X29" s="187">
        <f>SUM(V29,S29,P29,M29,J29,G29)</f>
        <v>3</v>
      </c>
    </row>
    <row r="30" spans="1:24" ht="15.75">
      <c r="A30" s="257"/>
      <c r="B30" s="192" t="s">
        <v>22</v>
      </c>
      <c r="C30" s="186" t="s">
        <v>16</v>
      </c>
      <c r="D30" s="186" t="s">
        <v>54</v>
      </c>
      <c r="E30" s="174">
        <v>15</v>
      </c>
      <c r="F30" s="174" t="s">
        <v>77</v>
      </c>
      <c r="G30" s="175">
        <v>1</v>
      </c>
      <c r="H30" s="174"/>
      <c r="I30" s="185"/>
      <c r="J30" s="175"/>
      <c r="K30" s="176"/>
      <c r="L30" s="176"/>
      <c r="M30" s="178"/>
      <c r="N30" s="176"/>
      <c r="O30" s="176"/>
      <c r="P30" s="178"/>
      <c r="Q30" s="179"/>
      <c r="R30" s="179"/>
      <c r="S30" s="180"/>
      <c r="T30" s="179"/>
      <c r="U30" s="179"/>
      <c r="V30" s="180"/>
      <c r="W30" s="181">
        <f t="shared" si="0"/>
        <v>15</v>
      </c>
      <c r="X30" s="187">
        <f>SUM(V30,S30,P30,M30,J30,G30)</f>
        <v>1</v>
      </c>
    </row>
    <row r="31" spans="1:24" ht="15.75">
      <c r="A31" s="257"/>
      <c r="B31" s="192" t="s">
        <v>17</v>
      </c>
      <c r="C31" s="186" t="s">
        <v>16</v>
      </c>
      <c r="D31" s="186" t="s">
        <v>54</v>
      </c>
      <c r="E31" s="185"/>
      <c r="F31" s="185"/>
      <c r="G31" s="190"/>
      <c r="H31" s="174">
        <v>15</v>
      </c>
      <c r="I31" s="174" t="s">
        <v>77</v>
      </c>
      <c r="J31" s="175">
        <v>1</v>
      </c>
      <c r="K31" s="183"/>
      <c r="L31" s="183"/>
      <c r="M31" s="183"/>
      <c r="N31" s="176"/>
      <c r="O31" s="176"/>
      <c r="P31" s="178"/>
      <c r="Q31" s="179"/>
      <c r="R31" s="179"/>
      <c r="S31" s="180"/>
      <c r="T31" s="179"/>
      <c r="U31" s="179"/>
      <c r="V31" s="180"/>
      <c r="W31" s="181">
        <f t="shared" si="0"/>
        <v>15</v>
      </c>
      <c r="X31" s="183">
        <f>SUM(G31,J31,M31,P31,S31,V31,)</f>
        <v>1</v>
      </c>
    </row>
    <row r="32" spans="1:24" ht="15.75">
      <c r="A32" s="257"/>
      <c r="B32" s="192" t="s">
        <v>23</v>
      </c>
      <c r="C32" s="186" t="s">
        <v>16</v>
      </c>
      <c r="D32" s="186" t="s">
        <v>54</v>
      </c>
      <c r="E32" s="174"/>
      <c r="F32" s="185"/>
      <c r="G32" s="175"/>
      <c r="H32" s="174">
        <v>30</v>
      </c>
      <c r="I32" s="174" t="s">
        <v>77</v>
      </c>
      <c r="J32" s="175">
        <v>2</v>
      </c>
      <c r="K32" s="176"/>
      <c r="L32" s="176"/>
      <c r="M32" s="178"/>
      <c r="N32" s="176"/>
      <c r="O32" s="176"/>
      <c r="P32" s="178"/>
      <c r="Q32" s="179"/>
      <c r="R32" s="179"/>
      <c r="S32" s="180"/>
      <c r="T32" s="179"/>
      <c r="U32" s="179"/>
      <c r="V32" s="180"/>
      <c r="W32" s="181">
        <f t="shared" si="0"/>
        <v>30</v>
      </c>
      <c r="X32" s="187">
        <f>SUM(V32,S32,P32,M32,J32,G32)</f>
        <v>2</v>
      </c>
    </row>
    <row r="33" spans="1:24" ht="15.75">
      <c r="A33" s="257"/>
      <c r="B33" s="192" t="s">
        <v>24</v>
      </c>
      <c r="C33" s="186" t="s">
        <v>16</v>
      </c>
      <c r="D33" s="186" t="s">
        <v>54</v>
      </c>
      <c r="E33" s="174"/>
      <c r="F33" s="174"/>
      <c r="G33" s="175"/>
      <c r="K33" s="174">
        <v>30</v>
      </c>
      <c r="L33" s="174" t="s">
        <v>77</v>
      </c>
      <c r="M33" s="175">
        <v>2</v>
      </c>
      <c r="N33" s="176">
        <v>30</v>
      </c>
      <c r="O33" s="176" t="s">
        <v>77</v>
      </c>
      <c r="P33" s="178">
        <v>2</v>
      </c>
      <c r="Q33" s="179">
        <v>30</v>
      </c>
      <c r="R33" s="185" t="s">
        <v>77</v>
      </c>
      <c r="S33" s="180">
        <v>2</v>
      </c>
      <c r="T33" s="179">
        <v>30</v>
      </c>
      <c r="U33" s="185" t="s">
        <v>77</v>
      </c>
      <c r="V33" s="180">
        <v>2</v>
      </c>
      <c r="W33" s="181">
        <f>SUM(K33,N33,Q33,T33)</f>
        <v>120</v>
      </c>
      <c r="X33" s="187">
        <f>SUM(V33,S33,P33,M33,G33)</f>
        <v>8</v>
      </c>
    </row>
    <row r="34" spans="1:24" ht="15.75">
      <c r="A34" s="194"/>
      <c r="B34" s="195"/>
      <c r="D34" s="196" t="s">
        <v>21</v>
      </c>
      <c r="E34" s="197">
        <f>SUM(E4:E33)</f>
        <v>395</v>
      </c>
      <c r="F34" s="197"/>
      <c r="G34" s="198">
        <f>SUM(G4:G33)</f>
        <v>25.5</v>
      </c>
      <c r="H34" s="197">
        <f>SUM(H4:H33)</f>
        <v>450</v>
      </c>
      <c r="I34" s="197"/>
      <c r="J34" s="198">
        <f>SUM(J4:J33)</f>
        <v>35</v>
      </c>
      <c r="K34" s="199">
        <f>SUM(K4:K33)</f>
        <v>330</v>
      </c>
      <c r="L34" s="199"/>
      <c r="M34" s="200">
        <f>SUM(M4:M33)</f>
        <v>28.5</v>
      </c>
      <c r="N34" s="199">
        <f>SUM(N4:N33)</f>
        <v>360</v>
      </c>
      <c r="O34" s="199"/>
      <c r="P34" s="200">
        <f>SUM(P4:P33)</f>
        <v>35</v>
      </c>
      <c r="Q34" s="201">
        <f>SUM(Q4:Q33)</f>
        <v>300</v>
      </c>
      <c r="R34" s="201"/>
      <c r="S34" s="202">
        <f>SUM(S4:S33)</f>
        <v>25</v>
      </c>
      <c r="T34" s="201">
        <f>SUM(T4:T33)</f>
        <v>255</v>
      </c>
      <c r="U34" s="201"/>
      <c r="V34" s="202">
        <f>SUM(V4:V33)</f>
        <v>31.5</v>
      </c>
      <c r="W34" s="196">
        <f>SUM(W4:W33)</f>
        <v>2090</v>
      </c>
      <c r="X34" s="203">
        <f>SUM(X4:X33)</f>
        <v>180.5</v>
      </c>
    </row>
    <row r="35" spans="1:24" ht="15.75">
      <c r="A35" s="204"/>
      <c r="B35" s="204"/>
      <c r="C35" s="204"/>
      <c r="D35" s="184" t="s">
        <v>59</v>
      </c>
      <c r="E35" s="232">
        <f>SUM(E34,H34)</f>
        <v>845</v>
      </c>
      <c r="F35" s="232"/>
      <c r="G35" s="232"/>
      <c r="H35" s="232">
        <f>SUM(G34,J34)</f>
        <v>60.5</v>
      </c>
      <c r="I35" s="232"/>
      <c r="J35" s="232"/>
      <c r="K35" s="232">
        <f>SUM(K34,N34)</f>
        <v>690</v>
      </c>
      <c r="L35" s="232"/>
      <c r="M35" s="232"/>
      <c r="N35" s="232">
        <f>SUM(M34,P34)</f>
        <v>63.5</v>
      </c>
      <c r="O35" s="232"/>
      <c r="P35" s="232"/>
      <c r="Q35" s="232">
        <f>SUM(Q34,T34)</f>
        <v>555</v>
      </c>
      <c r="R35" s="232"/>
      <c r="S35" s="232"/>
      <c r="T35" s="232">
        <f>SUM(S34,V34)</f>
        <v>56.5</v>
      </c>
      <c r="U35" s="232"/>
      <c r="V35" s="232"/>
      <c r="W35" s="205">
        <f>SUM(E35,K35,Q35)</f>
        <v>2090</v>
      </c>
      <c r="X35" s="206" t="s">
        <v>2</v>
      </c>
    </row>
    <row r="36" spans="1:24" ht="15.75">
      <c r="A36" s="204"/>
      <c r="B36" s="204"/>
      <c r="C36" s="204"/>
      <c r="D36" s="207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9"/>
      <c r="W36" s="210">
        <f>SUM(X5,X10,X22:X23,X25:X33)</f>
        <v>56</v>
      </c>
      <c r="X36" s="211"/>
    </row>
    <row r="37" ht="15.75">
      <c r="S37" s="168" t="s">
        <v>80</v>
      </c>
    </row>
  </sheetData>
  <sheetProtection/>
  <mergeCells count="26">
    <mergeCell ref="H35:J35"/>
    <mergeCell ref="K35:M35"/>
    <mergeCell ref="A4:A10"/>
    <mergeCell ref="A11:A16"/>
    <mergeCell ref="A17:A21"/>
    <mergeCell ref="A22:A25"/>
    <mergeCell ref="A26:A33"/>
    <mergeCell ref="E35:G35"/>
    <mergeCell ref="Q1:V1"/>
    <mergeCell ref="N35:P35"/>
    <mergeCell ref="W1:W3"/>
    <mergeCell ref="X1:X3"/>
    <mergeCell ref="N2:P2"/>
    <mergeCell ref="Q2:S2"/>
    <mergeCell ref="T2:V2"/>
    <mergeCell ref="Q35:S35"/>
    <mergeCell ref="T35:V35"/>
    <mergeCell ref="K1:P1"/>
    <mergeCell ref="E2:G2"/>
    <mergeCell ref="H2:J2"/>
    <mergeCell ref="K2:M2"/>
    <mergeCell ref="E1:J1"/>
    <mergeCell ref="A1:A3"/>
    <mergeCell ref="B1:B3"/>
    <mergeCell ref="C1:C3"/>
    <mergeCell ref="D1:D3"/>
  </mergeCells>
  <printOptions/>
  <pageMargins left="0.25" right="0.25" top="0.75" bottom="0.75" header="0.3" footer="0.3"/>
  <pageSetup fitToHeight="1" fitToWidth="1" horizontalDpi="600" verticalDpi="600" orientation="landscape" paperSize="9" scale="86" r:id="rId1"/>
  <headerFooter>
    <oddHeader>&amp;C&amp;"Calibri,Pogrubiony"Harfa
Studia I stopnia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36"/>
  <sheetViews>
    <sheetView view="pageLayout" zoomScale="75" zoomScaleNormal="80" zoomScalePageLayoutView="75" workbookViewId="0" topLeftCell="A4">
      <selection activeCell="G57" sqref="G57"/>
    </sheetView>
  </sheetViews>
  <sheetFormatPr defaultColWidth="9.140625" defaultRowHeight="15"/>
  <cols>
    <col min="1" max="1" width="10.7109375" style="103" customWidth="1"/>
    <col min="2" max="2" width="29.7109375" style="103" customWidth="1"/>
    <col min="3" max="3" width="13.8515625" style="103" bestFit="1" customWidth="1"/>
    <col min="4" max="4" width="8.140625" style="103" bestFit="1" customWidth="1"/>
    <col min="5" max="5" width="5.421875" style="103" bestFit="1" customWidth="1"/>
    <col min="6" max="6" width="4.140625" style="103" bestFit="1" customWidth="1"/>
    <col min="7" max="8" width="5.421875" style="103" bestFit="1" customWidth="1"/>
    <col min="9" max="9" width="4.140625" style="103" bestFit="1" customWidth="1"/>
    <col min="10" max="11" width="5.421875" style="103" bestFit="1" customWidth="1"/>
    <col min="12" max="12" width="4.140625" style="103" bestFit="1" customWidth="1"/>
    <col min="13" max="13" width="4.8515625" style="103" bestFit="1" customWidth="1"/>
    <col min="14" max="14" width="5.421875" style="103" bestFit="1" customWidth="1"/>
    <col min="15" max="15" width="4.140625" style="103" bestFit="1" customWidth="1"/>
    <col min="16" max="16" width="4.8515625" style="103" bestFit="1" customWidth="1"/>
    <col min="17" max="17" width="5.421875" style="103" bestFit="1" customWidth="1"/>
    <col min="18" max="18" width="4.140625" style="103" bestFit="1" customWidth="1"/>
    <col min="19" max="20" width="5.421875" style="103" bestFit="1" customWidth="1"/>
    <col min="21" max="21" width="4.140625" style="103" bestFit="1" customWidth="1"/>
    <col min="22" max="22" width="5.421875" style="103" bestFit="1" customWidth="1"/>
    <col min="23" max="23" width="6.00390625" style="103" bestFit="1" customWidth="1"/>
    <col min="24" max="24" width="6.8515625" style="103" customWidth="1"/>
    <col min="25" max="25" width="4.140625" style="103" customWidth="1"/>
    <col min="26" max="16384" width="9.140625" style="103" customWidth="1"/>
  </cols>
  <sheetData>
    <row r="1" spans="1:24" ht="15">
      <c r="A1" s="245" t="s">
        <v>47</v>
      </c>
      <c r="B1" s="246" t="s">
        <v>38</v>
      </c>
      <c r="C1" s="245" t="s">
        <v>39</v>
      </c>
      <c r="D1" s="245" t="s">
        <v>63</v>
      </c>
      <c r="E1" s="243" t="s">
        <v>0</v>
      </c>
      <c r="F1" s="243"/>
      <c r="G1" s="243"/>
      <c r="H1" s="243"/>
      <c r="I1" s="243"/>
      <c r="J1" s="243"/>
      <c r="K1" s="244" t="s">
        <v>8</v>
      </c>
      <c r="L1" s="244"/>
      <c r="M1" s="244"/>
      <c r="N1" s="244"/>
      <c r="O1" s="244"/>
      <c r="P1" s="244"/>
      <c r="Q1" s="248" t="s">
        <v>9</v>
      </c>
      <c r="R1" s="248"/>
      <c r="S1" s="248"/>
      <c r="T1" s="248"/>
      <c r="U1" s="248"/>
      <c r="V1" s="248"/>
      <c r="W1" s="245" t="s">
        <v>62</v>
      </c>
      <c r="X1" s="245" t="s">
        <v>2</v>
      </c>
    </row>
    <row r="2" spans="1:24" ht="15">
      <c r="A2" s="245"/>
      <c r="B2" s="246"/>
      <c r="C2" s="245"/>
      <c r="D2" s="245"/>
      <c r="E2" s="243" t="s">
        <v>1</v>
      </c>
      <c r="F2" s="243"/>
      <c r="G2" s="243"/>
      <c r="H2" s="243" t="s">
        <v>3</v>
      </c>
      <c r="I2" s="243"/>
      <c r="J2" s="243"/>
      <c r="K2" s="244" t="s">
        <v>4</v>
      </c>
      <c r="L2" s="244"/>
      <c r="M2" s="244"/>
      <c r="N2" s="244" t="s">
        <v>5</v>
      </c>
      <c r="O2" s="244"/>
      <c r="P2" s="244"/>
      <c r="Q2" s="248" t="s">
        <v>6</v>
      </c>
      <c r="R2" s="248"/>
      <c r="S2" s="248"/>
      <c r="T2" s="248" t="s">
        <v>7</v>
      </c>
      <c r="U2" s="248"/>
      <c r="V2" s="248"/>
      <c r="W2" s="245"/>
      <c r="X2" s="245"/>
    </row>
    <row r="3" spans="1:24" ht="15">
      <c r="A3" s="245"/>
      <c r="B3" s="246"/>
      <c r="C3" s="245"/>
      <c r="D3" s="245"/>
      <c r="E3" s="101" t="s">
        <v>61</v>
      </c>
      <c r="F3" s="101" t="s">
        <v>40</v>
      </c>
      <c r="G3" s="104" t="s">
        <v>2</v>
      </c>
      <c r="H3" s="101" t="s">
        <v>61</v>
      </c>
      <c r="I3" s="101" t="s">
        <v>40</v>
      </c>
      <c r="J3" s="104" t="s">
        <v>2</v>
      </c>
      <c r="K3" s="102" t="s">
        <v>61</v>
      </c>
      <c r="L3" s="101" t="s">
        <v>40</v>
      </c>
      <c r="M3" s="105" t="s">
        <v>2</v>
      </c>
      <c r="N3" s="102" t="s">
        <v>61</v>
      </c>
      <c r="O3" s="101" t="s">
        <v>40</v>
      </c>
      <c r="P3" s="105" t="s">
        <v>2</v>
      </c>
      <c r="Q3" s="137" t="s">
        <v>61</v>
      </c>
      <c r="R3" s="101" t="s">
        <v>40</v>
      </c>
      <c r="S3" s="138" t="s">
        <v>2</v>
      </c>
      <c r="T3" s="137" t="s">
        <v>61</v>
      </c>
      <c r="U3" s="101" t="s">
        <v>40</v>
      </c>
      <c r="V3" s="138" t="s">
        <v>2</v>
      </c>
      <c r="W3" s="245"/>
      <c r="X3" s="245"/>
    </row>
    <row r="4" spans="1:24" ht="15">
      <c r="A4" s="250"/>
      <c r="B4" s="107" t="s">
        <v>75</v>
      </c>
      <c r="C4" s="108" t="s">
        <v>96</v>
      </c>
      <c r="D4" s="108" t="s">
        <v>53</v>
      </c>
      <c r="E4" s="140">
        <v>30</v>
      </c>
      <c r="F4" s="140" t="s">
        <v>76</v>
      </c>
      <c r="G4" s="141">
        <v>10</v>
      </c>
      <c r="H4" s="140">
        <v>30</v>
      </c>
      <c r="I4" s="140" t="s">
        <v>76</v>
      </c>
      <c r="J4" s="141">
        <v>10</v>
      </c>
      <c r="K4" s="157">
        <v>30</v>
      </c>
      <c r="L4" s="158" t="s">
        <v>76</v>
      </c>
      <c r="M4" s="159">
        <v>10</v>
      </c>
      <c r="N4" s="157">
        <v>30</v>
      </c>
      <c r="O4" s="158" t="s">
        <v>76</v>
      </c>
      <c r="P4" s="159">
        <v>10</v>
      </c>
      <c r="Q4" s="142">
        <v>30</v>
      </c>
      <c r="R4" s="140" t="s">
        <v>76</v>
      </c>
      <c r="S4" s="143">
        <v>10</v>
      </c>
      <c r="T4" s="142">
        <v>30</v>
      </c>
      <c r="U4" s="140" t="s">
        <v>76</v>
      </c>
      <c r="V4" s="143">
        <v>19</v>
      </c>
      <c r="W4" s="114">
        <f aca="true" t="shared" si="0" ref="W4:W31">SUM(E4,H4,K4,N4,Q4,T4)</f>
        <v>180</v>
      </c>
      <c r="X4" s="115">
        <f>SUM(G4,J4,M4,P4,S4,V4,)</f>
        <v>69</v>
      </c>
    </row>
    <row r="5" spans="1:24" ht="15">
      <c r="A5" s="250"/>
      <c r="B5" s="107" t="s">
        <v>11</v>
      </c>
      <c r="C5" s="108" t="s">
        <v>37</v>
      </c>
      <c r="D5" s="108" t="s">
        <v>53</v>
      </c>
      <c r="E5" s="140"/>
      <c r="F5" s="140"/>
      <c r="G5" s="141"/>
      <c r="H5" s="140"/>
      <c r="I5" s="140"/>
      <c r="J5" s="141"/>
      <c r="K5" s="157">
        <v>30</v>
      </c>
      <c r="L5" s="158" t="s">
        <v>76</v>
      </c>
      <c r="M5" s="159">
        <v>4</v>
      </c>
      <c r="N5" s="157">
        <v>30</v>
      </c>
      <c r="O5" s="158" t="s">
        <v>76</v>
      </c>
      <c r="P5" s="159">
        <v>4</v>
      </c>
      <c r="Q5" s="111">
        <v>30</v>
      </c>
      <c r="R5" s="112" t="s">
        <v>76</v>
      </c>
      <c r="S5" s="113">
        <v>4</v>
      </c>
      <c r="T5" s="111">
        <v>30</v>
      </c>
      <c r="U5" s="112" t="s">
        <v>76</v>
      </c>
      <c r="V5" s="113">
        <v>4</v>
      </c>
      <c r="W5" s="114">
        <f>SUM(E5,H5,K5,N5,Q5,T5)</f>
        <v>120</v>
      </c>
      <c r="X5" s="144">
        <f>SUM(G5,J5,M5,P5,S5,V5,)</f>
        <v>16</v>
      </c>
    </row>
    <row r="6" spans="1:24" ht="15">
      <c r="A6" s="250"/>
      <c r="B6" s="107" t="s">
        <v>68</v>
      </c>
      <c r="C6" s="108" t="s">
        <v>10</v>
      </c>
      <c r="D6" s="108" t="s">
        <v>54</v>
      </c>
      <c r="E6" s="121"/>
      <c r="F6" s="121"/>
      <c r="G6" s="121"/>
      <c r="H6" s="121"/>
      <c r="I6" s="121"/>
      <c r="J6" s="121"/>
      <c r="K6" s="157"/>
      <c r="L6" s="157"/>
      <c r="M6" s="159"/>
      <c r="N6" s="157"/>
      <c r="O6" s="157"/>
      <c r="P6" s="159"/>
      <c r="Q6" s="142">
        <v>15</v>
      </c>
      <c r="R6" s="145" t="s">
        <v>77</v>
      </c>
      <c r="S6" s="143">
        <v>0.5</v>
      </c>
      <c r="T6" s="142">
        <v>30</v>
      </c>
      <c r="U6" s="145" t="s">
        <v>77</v>
      </c>
      <c r="V6" s="143">
        <v>1</v>
      </c>
      <c r="W6" s="114">
        <f t="shared" si="0"/>
        <v>45</v>
      </c>
      <c r="X6" s="115">
        <f>SUM(G6,J6,M6,P6,S6,V6,)</f>
        <v>1.5</v>
      </c>
    </row>
    <row r="7" spans="1:24" ht="15">
      <c r="A7" s="250"/>
      <c r="B7" s="107" t="s">
        <v>31</v>
      </c>
      <c r="C7" s="108" t="s">
        <v>10</v>
      </c>
      <c r="D7" s="116" t="s">
        <v>53</v>
      </c>
      <c r="E7" s="140">
        <v>60</v>
      </c>
      <c r="F7" s="145" t="s">
        <v>77</v>
      </c>
      <c r="G7" s="141">
        <v>2</v>
      </c>
      <c r="H7" s="140">
        <v>60</v>
      </c>
      <c r="I7" s="145" t="s">
        <v>77</v>
      </c>
      <c r="J7" s="141">
        <v>2</v>
      </c>
      <c r="K7" s="157">
        <v>60</v>
      </c>
      <c r="L7" s="157" t="s">
        <v>77</v>
      </c>
      <c r="M7" s="159">
        <v>2</v>
      </c>
      <c r="N7" s="157">
        <v>60</v>
      </c>
      <c r="O7" s="157" t="s">
        <v>77</v>
      </c>
      <c r="P7" s="159">
        <v>2</v>
      </c>
      <c r="Q7" s="142"/>
      <c r="R7" s="142"/>
      <c r="S7" s="143"/>
      <c r="T7" s="142"/>
      <c r="U7" s="142"/>
      <c r="V7" s="143"/>
      <c r="W7" s="114">
        <f>SUM(E7,H7,K7,N7,Q7,T7)</f>
        <v>240</v>
      </c>
      <c r="X7" s="121">
        <f>SUM(G7,J7,M7,P7,S7,V7,)</f>
        <v>8</v>
      </c>
    </row>
    <row r="8" spans="1:24" ht="15">
      <c r="A8" s="250"/>
      <c r="B8" s="107" t="s">
        <v>58</v>
      </c>
      <c r="C8" s="116" t="s">
        <v>10</v>
      </c>
      <c r="D8" s="116" t="s">
        <v>54</v>
      </c>
      <c r="E8" s="140">
        <v>15</v>
      </c>
      <c r="F8" s="145" t="s">
        <v>77</v>
      </c>
      <c r="G8" s="141">
        <v>0.5</v>
      </c>
      <c r="H8" s="140"/>
      <c r="I8" s="145"/>
      <c r="J8" s="141"/>
      <c r="K8" s="157"/>
      <c r="L8" s="157"/>
      <c r="M8" s="159"/>
      <c r="N8" s="157"/>
      <c r="O8" s="157"/>
      <c r="P8" s="159"/>
      <c r="Q8" s="142"/>
      <c r="R8" s="142"/>
      <c r="S8" s="143"/>
      <c r="T8" s="142"/>
      <c r="U8" s="142"/>
      <c r="V8" s="143"/>
      <c r="W8" s="114">
        <f t="shared" si="0"/>
        <v>15</v>
      </c>
      <c r="X8" s="115">
        <f aca="true" t="shared" si="1" ref="X8:X22">SUM(G8,J8,M8,P8,S8,V8,)</f>
        <v>0.5</v>
      </c>
    </row>
    <row r="9" spans="1:24" ht="15">
      <c r="A9" s="250"/>
      <c r="B9" s="107" t="s">
        <v>69</v>
      </c>
      <c r="C9" s="116" t="s">
        <v>37</v>
      </c>
      <c r="D9" s="116" t="s">
        <v>54</v>
      </c>
      <c r="E9" s="140">
        <v>15</v>
      </c>
      <c r="F9" s="145" t="s">
        <v>77</v>
      </c>
      <c r="G9" s="141">
        <v>1</v>
      </c>
      <c r="H9" s="140">
        <v>15</v>
      </c>
      <c r="I9" s="145" t="s">
        <v>77</v>
      </c>
      <c r="J9" s="141">
        <v>1</v>
      </c>
      <c r="K9" s="157">
        <v>15</v>
      </c>
      <c r="L9" s="157" t="s">
        <v>77</v>
      </c>
      <c r="M9" s="159">
        <v>1</v>
      </c>
      <c r="N9" s="157">
        <v>15</v>
      </c>
      <c r="O9" s="157" t="s">
        <v>77</v>
      </c>
      <c r="P9" s="159">
        <v>1</v>
      </c>
      <c r="Q9" s="142">
        <v>15</v>
      </c>
      <c r="R9" s="145" t="s">
        <v>77</v>
      </c>
      <c r="S9" s="143">
        <v>1</v>
      </c>
      <c r="T9" s="142">
        <v>15</v>
      </c>
      <c r="U9" s="145" t="s">
        <v>77</v>
      </c>
      <c r="V9" s="143">
        <v>1</v>
      </c>
      <c r="W9" s="114">
        <f>SUM(E9,H9,K9,N9,Q9,T9)</f>
        <v>90</v>
      </c>
      <c r="X9" s="146">
        <f>SUM(V9,S9,P9,M9,J9,G9)</f>
        <v>6</v>
      </c>
    </row>
    <row r="10" spans="1:24" ht="15">
      <c r="A10" s="251"/>
      <c r="B10" s="147" t="s">
        <v>52</v>
      </c>
      <c r="C10" s="148" t="s">
        <v>10</v>
      </c>
      <c r="D10" s="148" t="s">
        <v>53</v>
      </c>
      <c r="E10" s="140"/>
      <c r="F10" s="140"/>
      <c r="G10" s="141"/>
      <c r="H10" s="140"/>
      <c r="I10" s="140"/>
      <c r="J10" s="141"/>
      <c r="K10" s="157"/>
      <c r="L10" s="157"/>
      <c r="M10" s="159"/>
      <c r="N10" s="157">
        <v>30</v>
      </c>
      <c r="O10" s="157" t="s">
        <v>79</v>
      </c>
      <c r="P10" s="159">
        <v>2</v>
      </c>
      <c r="Q10" s="145"/>
      <c r="R10" s="145"/>
      <c r="S10" s="149"/>
      <c r="T10" s="145"/>
      <c r="U10" s="145"/>
      <c r="V10" s="149"/>
      <c r="W10" s="114">
        <f t="shared" si="0"/>
        <v>30</v>
      </c>
      <c r="X10" s="115">
        <f t="shared" si="1"/>
        <v>2</v>
      </c>
    </row>
    <row r="11" spans="1:26" ht="15">
      <c r="A11" s="252"/>
      <c r="B11" s="147" t="s">
        <v>35</v>
      </c>
      <c r="C11" s="148" t="s">
        <v>10</v>
      </c>
      <c r="D11" s="148" t="s">
        <v>53</v>
      </c>
      <c r="E11" s="140"/>
      <c r="F11" s="140"/>
      <c r="G11" s="141"/>
      <c r="H11" s="140"/>
      <c r="I11" s="140"/>
      <c r="J11" s="141"/>
      <c r="K11" s="157">
        <v>30</v>
      </c>
      <c r="L11" s="157" t="s">
        <v>77</v>
      </c>
      <c r="M11" s="159">
        <v>1</v>
      </c>
      <c r="N11" s="157">
        <v>30</v>
      </c>
      <c r="O11" s="157" t="s">
        <v>79</v>
      </c>
      <c r="P11" s="159">
        <v>2</v>
      </c>
      <c r="Q11" s="142"/>
      <c r="R11" s="142"/>
      <c r="S11" s="143"/>
      <c r="T11" s="142"/>
      <c r="U11" s="142"/>
      <c r="V11" s="143"/>
      <c r="W11" s="114">
        <f t="shared" si="0"/>
        <v>60</v>
      </c>
      <c r="X11" s="115">
        <f t="shared" si="1"/>
        <v>3</v>
      </c>
      <c r="Z11" s="103" t="s">
        <v>81</v>
      </c>
    </row>
    <row r="12" spans="1:24" ht="15">
      <c r="A12" s="252"/>
      <c r="B12" s="147" t="s">
        <v>32</v>
      </c>
      <c r="C12" s="148" t="s">
        <v>10</v>
      </c>
      <c r="D12" s="148" t="s">
        <v>53</v>
      </c>
      <c r="E12" s="140"/>
      <c r="F12" s="140"/>
      <c r="G12" s="141"/>
      <c r="H12" s="140"/>
      <c r="I12" s="140"/>
      <c r="J12" s="141"/>
      <c r="K12" s="157"/>
      <c r="L12" s="157"/>
      <c r="M12" s="159"/>
      <c r="N12" s="157"/>
      <c r="O12" s="157"/>
      <c r="P12" s="159"/>
      <c r="Q12" s="142">
        <v>30</v>
      </c>
      <c r="R12" s="145" t="s">
        <v>77</v>
      </c>
      <c r="S12" s="143">
        <v>1</v>
      </c>
      <c r="T12" s="142">
        <v>30</v>
      </c>
      <c r="U12" s="145" t="s">
        <v>79</v>
      </c>
      <c r="V12" s="143">
        <v>2</v>
      </c>
      <c r="W12" s="114">
        <f t="shared" si="0"/>
        <v>60</v>
      </c>
      <c r="X12" s="115">
        <f t="shared" si="1"/>
        <v>3</v>
      </c>
    </row>
    <row r="13" spans="1:24" ht="15">
      <c r="A13" s="252"/>
      <c r="B13" s="147" t="s">
        <v>34</v>
      </c>
      <c r="C13" s="148" t="s">
        <v>10</v>
      </c>
      <c r="D13" s="148" t="s">
        <v>53</v>
      </c>
      <c r="E13" s="140">
        <v>30</v>
      </c>
      <c r="F13" s="145" t="s">
        <v>77</v>
      </c>
      <c r="G13" s="141">
        <v>1</v>
      </c>
      <c r="H13" s="140">
        <v>30</v>
      </c>
      <c r="I13" s="145" t="s">
        <v>79</v>
      </c>
      <c r="J13" s="141">
        <v>2</v>
      </c>
      <c r="K13" s="157"/>
      <c r="L13" s="157"/>
      <c r="M13" s="159"/>
      <c r="N13" s="157">
        <v>0</v>
      </c>
      <c r="O13" s="157"/>
      <c r="P13" s="159"/>
      <c r="Q13" s="142"/>
      <c r="R13" s="142"/>
      <c r="S13" s="143"/>
      <c r="T13" s="142"/>
      <c r="U13" s="142"/>
      <c r="V13" s="143"/>
      <c r="W13" s="114">
        <f t="shared" si="0"/>
        <v>60</v>
      </c>
      <c r="X13" s="115">
        <f t="shared" si="1"/>
        <v>3</v>
      </c>
    </row>
    <row r="14" spans="1:24" ht="15">
      <c r="A14" s="252"/>
      <c r="B14" s="147" t="s">
        <v>60</v>
      </c>
      <c r="C14" s="148" t="s">
        <v>10</v>
      </c>
      <c r="D14" s="148" t="s">
        <v>54</v>
      </c>
      <c r="E14" s="140"/>
      <c r="F14" s="140"/>
      <c r="G14" s="141"/>
      <c r="H14" s="140"/>
      <c r="I14" s="140"/>
      <c r="J14" s="141"/>
      <c r="K14" s="157"/>
      <c r="L14" s="157"/>
      <c r="M14" s="159"/>
      <c r="N14" s="157"/>
      <c r="O14" s="157"/>
      <c r="P14" s="159"/>
      <c r="Q14" s="142">
        <v>30</v>
      </c>
      <c r="R14" s="145" t="s">
        <v>77</v>
      </c>
      <c r="S14" s="143">
        <v>1</v>
      </c>
      <c r="T14" s="142">
        <v>30</v>
      </c>
      <c r="U14" s="145" t="s">
        <v>79</v>
      </c>
      <c r="V14" s="143">
        <v>2</v>
      </c>
      <c r="W14" s="114">
        <f>SUM(E14,H14,K14,N14,Q14,T14)</f>
        <v>60</v>
      </c>
      <c r="X14" s="115">
        <f t="shared" si="1"/>
        <v>3</v>
      </c>
    </row>
    <row r="15" spans="1:24" ht="15">
      <c r="A15" s="252"/>
      <c r="B15" s="147" t="s">
        <v>12</v>
      </c>
      <c r="C15" s="148" t="s">
        <v>10</v>
      </c>
      <c r="D15" s="148" t="s">
        <v>54</v>
      </c>
      <c r="E15" s="140">
        <v>30</v>
      </c>
      <c r="F15" s="145" t="s">
        <v>77</v>
      </c>
      <c r="G15" s="141">
        <v>1</v>
      </c>
      <c r="H15" s="140">
        <v>30</v>
      </c>
      <c r="I15" s="145" t="s">
        <v>79</v>
      </c>
      <c r="J15" s="141">
        <v>2</v>
      </c>
      <c r="K15" s="157"/>
      <c r="L15" s="157"/>
      <c r="M15" s="159"/>
      <c r="N15" s="157"/>
      <c r="O15" s="157"/>
      <c r="P15" s="159"/>
      <c r="Q15" s="142"/>
      <c r="R15" s="142"/>
      <c r="S15" s="143"/>
      <c r="T15" s="142"/>
      <c r="U15" s="142"/>
      <c r="V15" s="143"/>
      <c r="W15" s="114">
        <f>SUM(E15,H15,K15,N15,Q15,T15)</f>
        <v>60</v>
      </c>
      <c r="X15" s="115">
        <f t="shared" si="1"/>
        <v>3</v>
      </c>
    </row>
    <row r="16" spans="1:24" ht="15">
      <c r="A16" s="250"/>
      <c r="B16" s="147" t="s">
        <v>13</v>
      </c>
      <c r="C16" s="148" t="s">
        <v>10</v>
      </c>
      <c r="D16" s="148" t="s">
        <v>53</v>
      </c>
      <c r="E16" s="140">
        <v>30</v>
      </c>
      <c r="F16" s="145" t="s">
        <v>77</v>
      </c>
      <c r="G16" s="141">
        <v>1</v>
      </c>
      <c r="H16" s="140">
        <v>30</v>
      </c>
      <c r="I16" s="145" t="s">
        <v>79</v>
      </c>
      <c r="J16" s="141">
        <v>2</v>
      </c>
      <c r="K16" s="157">
        <v>30</v>
      </c>
      <c r="L16" s="157" t="s">
        <v>77</v>
      </c>
      <c r="M16" s="159">
        <v>1</v>
      </c>
      <c r="N16" s="157">
        <v>30</v>
      </c>
      <c r="O16" s="157" t="s">
        <v>79</v>
      </c>
      <c r="P16" s="159">
        <v>2</v>
      </c>
      <c r="Q16" s="142"/>
      <c r="R16" s="142"/>
      <c r="S16" s="143"/>
      <c r="T16" s="142"/>
      <c r="U16" s="142"/>
      <c r="V16" s="143"/>
      <c r="W16" s="114">
        <f t="shared" si="0"/>
        <v>120</v>
      </c>
      <c r="X16" s="115">
        <f t="shared" si="1"/>
        <v>6</v>
      </c>
    </row>
    <row r="17" spans="1:24" ht="15">
      <c r="A17" s="250"/>
      <c r="B17" s="150" t="s">
        <v>26</v>
      </c>
      <c r="C17" s="148" t="s">
        <v>10</v>
      </c>
      <c r="D17" s="148" t="s">
        <v>53</v>
      </c>
      <c r="E17" s="140"/>
      <c r="F17" s="140"/>
      <c r="G17" s="141"/>
      <c r="H17" s="140"/>
      <c r="I17" s="140"/>
      <c r="J17" s="141"/>
      <c r="K17" s="157"/>
      <c r="L17" s="157"/>
      <c r="M17" s="159"/>
      <c r="N17" s="157"/>
      <c r="O17" s="157"/>
      <c r="P17" s="159"/>
      <c r="Q17" s="142">
        <v>15</v>
      </c>
      <c r="R17" s="142" t="s">
        <v>77</v>
      </c>
      <c r="S17" s="143">
        <v>1</v>
      </c>
      <c r="T17" s="142"/>
      <c r="U17" s="142"/>
      <c r="V17" s="143"/>
      <c r="W17" s="114">
        <f t="shared" si="0"/>
        <v>15</v>
      </c>
      <c r="X17" s="115">
        <f t="shared" si="1"/>
        <v>1</v>
      </c>
    </row>
    <row r="18" spans="1:24" ht="15">
      <c r="A18" s="250"/>
      <c r="B18" s="147" t="s">
        <v>33</v>
      </c>
      <c r="C18" s="148" t="s">
        <v>10</v>
      </c>
      <c r="D18" s="148" t="s">
        <v>53</v>
      </c>
      <c r="E18" s="140"/>
      <c r="F18" s="145"/>
      <c r="G18" s="141"/>
      <c r="H18" s="140">
        <v>15</v>
      </c>
      <c r="I18" s="140" t="s">
        <v>77</v>
      </c>
      <c r="J18" s="141">
        <v>1</v>
      </c>
      <c r="K18" s="157"/>
      <c r="L18" s="157"/>
      <c r="M18" s="159"/>
      <c r="N18" s="157"/>
      <c r="O18" s="157"/>
      <c r="P18" s="159"/>
      <c r="Q18" s="142"/>
      <c r="R18" s="142"/>
      <c r="S18" s="143"/>
      <c r="T18" s="142"/>
      <c r="U18" s="142"/>
      <c r="V18" s="143"/>
      <c r="W18" s="114">
        <f t="shared" si="0"/>
        <v>15</v>
      </c>
      <c r="X18" s="115">
        <f t="shared" si="1"/>
        <v>1</v>
      </c>
    </row>
    <row r="19" spans="1:24" ht="15">
      <c r="A19" s="250"/>
      <c r="B19" s="147" t="s">
        <v>36</v>
      </c>
      <c r="C19" s="148" t="s">
        <v>10</v>
      </c>
      <c r="D19" s="148" t="s">
        <v>53</v>
      </c>
      <c r="E19" s="140">
        <v>2</v>
      </c>
      <c r="F19" s="145" t="s">
        <v>77</v>
      </c>
      <c r="G19" s="141">
        <v>0</v>
      </c>
      <c r="H19" s="140"/>
      <c r="I19" s="140"/>
      <c r="J19" s="141"/>
      <c r="K19" s="157"/>
      <c r="L19" s="157"/>
      <c r="M19" s="159"/>
      <c r="N19" s="157"/>
      <c r="O19" s="157"/>
      <c r="P19" s="159"/>
      <c r="Q19" s="142"/>
      <c r="R19" s="142"/>
      <c r="S19" s="143"/>
      <c r="T19" s="142"/>
      <c r="U19" s="142"/>
      <c r="V19" s="143"/>
      <c r="W19" s="114">
        <f t="shared" si="0"/>
        <v>2</v>
      </c>
      <c r="X19" s="115">
        <f t="shared" si="1"/>
        <v>0</v>
      </c>
    </row>
    <row r="20" spans="1:24" ht="15">
      <c r="A20" s="250"/>
      <c r="B20" s="147" t="s">
        <v>20</v>
      </c>
      <c r="C20" s="148" t="s">
        <v>10</v>
      </c>
      <c r="D20" s="148" t="s">
        <v>53</v>
      </c>
      <c r="E20" s="140">
        <v>3</v>
      </c>
      <c r="F20" s="145" t="s">
        <v>77</v>
      </c>
      <c r="G20" s="141">
        <v>0</v>
      </c>
      <c r="H20" s="140"/>
      <c r="I20" s="140"/>
      <c r="J20" s="141"/>
      <c r="K20" s="157"/>
      <c r="L20" s="157"/>
      <c r="M20" s="159"/>
      <c r="N20" s="157"/>
      <c r="O20" s="157"/>
      <c r="P20" s="159"/>
      <c r="Q20" s="142"/>
      <c r="R20" s="142"/>
      <c r="S20" s="143"/>
      <c r="T20" s="142"/>
      <c r="U20" s="142"/>
      <c r="V20" s="143"/>
      <c r="W20" s="114">
        <f t="shared" si="0"/>
        <v>3</v>
      </c>
      <c r="X20" s="115">
        <f t="shared" si="1"/>
        <v>0</v>
      </c>
    </row>
    <row r="21" spans="1:24" ht="15">
      <c r="A21" s="250"/>
      <c r="B21" s="122" t="s">
        <v>56</v>
      </c>
      <c r="C21" s="116" t="s">
        <v>37</v>
      </c>
      <c r="D21" s="116" t="s">
        <v>54</v>
      </c>
      <c r="E21" s="140">
        <v>30</v>
      </c>
      <c r="F21" s="145" t="s">
        <v>77</v>
      </c>
      <c r="G21" s="141">
        <v>2</v>
      </c>
      <c r="H21" s="140">
        <v>30</v>
      </c>
      <c r="I21" s="145" t="s">
        <v>79</v>
      </c>
      <c r="J21" s="141">
        <v>2</v>
      </c>
      <c r="K21" s="157">
        <v>30</v>
      </c>
      <c r="L21" s="157" t="s">
        <v>77</v>
      </c>
      <c r="M21" s="159">
        <v>2</v>
      </c>
      <c r="N21" s="157">
        <v>30</v>
      </c>
      <c r="O21" s="157" t="s">
        <v>79</v>
      </c>
      <c r="P21" s="159">
        <v>3</v>
      </c>
      <c r="Q21" s="142"/>
      <c r="R21" s="142"/>
      <c r="S21" s="143"/>
      <c r="T21" s="142"/>
      <c r="U21" s="142"/>
      <c r="V21" s="143"/>
      <c r="W21" s="114">
        <f>SUM(E21,H21,K21,N21,Q21,T21)</f>
        <v>120</v>
      </c>
      <c r="X21" s="146">
        <f t="shared" si="1"/>
        <v>9</v>
      </c>
    </row>
    <row r="22" spans="1:24" ht="15">
      <c r="A22" s="250"/>
      <c r="B22" s="122" t="s">
        <v>14</v>
      </c>
      <c r="C22" s="116" t="s">
        <v>37</v>
      </c>
      <c r="D22" s="116" t="s">
        <v>54</v>
      </c>
      <c r="E22" s="145">
        <v>30</v>
      </c>
      <c r="F22" s="145" t="s">
        <v>77</v>
      </c>
      <c r="G22" s="149">
        <v>1</v>
      </c>
      <c r="H22" s="145">
        <v>30</v>
      </c>
      <c r="I22" s="145" t="s">
        <v>77</v>
      </c>
      <c r="J22" s="149">
        <v>1</v>
      </c>
      <c r="K22" s="160"/>
      <c r="L22" s="160"/>
      <c r="M22" s="160"/>
      <c r="N22" s="160"/>
      <c r="O22" s="160"/>
      <c r="P22" s="160"/>
      <c r="Q22" s="142"/>
      <c r="R22" s="142"/>
      <c r="S22" s="143"/>
      <c r="T22" s="142"/>
      <c r="U22" s="142"/>
      <c r="V22" s="143"/>
      <c r="W22" s="114">
        <f>SUM(E22,H22,K22,N22,Q22,T22)</f>
        <v>60</v>
      </c>
      <c r="X22" s="146">
        <f t="shared" si="1"/>
        <v>2</v>
      </c>
    </row>
    <row r="23" spans="1:24" ht="15">
      <c r="A23" s="250"/>
      <c r="B23" s="107" t="s">
        <v>74</v>
      </c>
      <c r="C23" s="108" t="s">
        <v>10</v>
      </c>
      <c r="D23" s="108" t="s">
        <v>53</v>
      </c>
      <c r="E23" s="140"/>
      <c r="F23" s="140"/>
      <c r="G23" s="141"/>
      <c r="H23" s="140"/>
      <c r="I23" s="140"/>
      <c r="J23" s="141"/>
      <c r="K23" s="157"/>
      <c r="L23" s="157"/>
      <c r="M23" s="159"/>
      <c r="N23" s="157"/>
      <c r="O23" s="157"/>
      <c r="P23" s="159"/>
      <c r="Q23" s="142">
        <v>30</v>
      </c>
      <c r="R23" s="145" t="s">
        <v>79</v>
      </c>
      <c r="S23" s="143">
        <v>2</v>
      </c>
      <c r="T23" s="142"/>
      <c r="U23" s="142"/>
      <c r="V23" s="143"/>
      <c r="W23" s="114">
        <f>SUM(Q23)</f>
        <v>30</v>
      </c>
      <c r="X23" s="161">
        <f>SUM(S23)</f>
        <v>2</v>
      </c>
    </row>
    <row r="24" spans="1:24" ht="15">
      <c r="A24" s="250"/>
      <c r="B24" s="122" t="s">
        <v>64</v>
      </c>
      <c r="C24" s="116" t="s">
        <v>16</v>
      </c>
      <c r="D24" s="116"/>
      <c r="E24" s="145"/>
      <c r="F24" s="145"/>
      <c r="G24" s="149">
        <v>4</v>
      </c>
      <c r="H24" s="145"/>
      <c r="I24" s="145"/>
      <c r="J24" s="149">
        <v>4</v>
      </c>
      <c r="K24" s="160"/>
      <c r="L24" s="160"/>
      <c r="M24" s="160">
        <v>3</v>
      </c>
      <c r="N24" s="160"/>
      <c r="O24" s="160"/>
      <c r="P24" s="160">
        <v>3</v>
      </c>
      <c r="Q24" s="142"/>
      <c r="R24" s="142"/>
      <c r="S24" s="143">
        <v>2</v>
      </c>
      <c r="T24" s="142"/>
      <c r="U24" s="142"/>
      <c r="V24" s="143"/>
      <c r="W24" s="114"/>
      <c r="X24" s="146">
        <f>SUM(G24,J24,M24,P24,S24)</f>
        <v>16</v>
      </c>
    </row>
    <row r="25" spans="1:24" ht="15">
      <c r="A25" s="253"/>
      <c r="B25" s="122" t="s">
        <v>18</v>
      </c>
      <c r="C25" s="116" t="s">
        <v>16</v>
      </c>
      <c r="D25" s="116" t="s">
        <v>53</v>
      </c>
      <c r="E25" s="140">
        <v>30</v>
      </c>
      <c r="F25" s="145" t="s">
        <v>77</v>
      </c>
      <c r="G25" s="141">
        <v>1</v>
      </c>
      <c r="H25" s="140">
        <v>30</v>
      </c>
      <c r="I25" s="145" t="s">
        <v>79</v>
      </c>
      <c r="J25" s="141">
        <v>2</v>
      </c>
      <c r="K25" s="157"/>
      <c r="L25" s="157"/>
      <c r="M25" s="159"/>
      <c r="N25" s="157"/>
      <c r="O25" s="157"/>
      <c r="P25" s="159"/>
      <c r="Q25" s="142"/>
      <c r="R25" s="142"/>
      <c r="S25" s="143"/>
      <c r="T25" s="142"/>
      <c r="U25" s="142"/>
      <c r="V25" s="143"/>
      <c r="W25" s="114">
        <f t="shared" si="0"/>
        <v>60</v>
      </c>
      <c r="X25" s="146">
        <f>SUM(V25,S25,P25,M25,J25,G25)</f>
        <v>3</v>
      </c>
    </row>
    <row r="26" spans="1:24" ht="15">
      <c r="A26" s="253"/>
      <c r="B26" s="122" t="s">
        <v>19</v>
      </c>
      <c r="C26" s="116" t="s">
        <v>16</v>
      </c>
      <c r="D26" s="116" t="s">
        <v>53</v>
      </c>
      <c r="E26" s="140">
        <v>45</v>
      </c>
      <c r="F26" s="145" t="s">
        <v>77</v>
      </c>
      <c r="G26" s="141">
        <v>2</v>
      </c>
      <c r="H26" s="140">
        <v>45</v>
      </c>
      <c r="I26" s="145" t="s">
        <v>79</v>
      </c>
      <c r="J26" s="141">
        <v>3</v>
      </c>
      <c r="K26" s="157"/>
      <c r="L26" s="157"/>
      <c r="M26" s="159"/>
      <c r="N26" s="157"/>
      <c r="O26" s="157"/>
      <c r="P26" s="159"/>
      <c r="Q26" s="142"/>
      <c r="R26" s="142"/>
      <c r="S26" s="143"/>
      <c r="T26" s="142"/>
      <c r="U26" s="142"/>
      <c r="V26" s="143"/>
      <c r="W26" s="114">
        <f t="shared" si="0"/>
        <v>90</v>
      </c>
      <c r="X26" s="146">
        <f>SUM(V26,S26,P26,M26,J26,G26)</f>
        <v>5</v>
      </c>
    </row>
    <row r="27" spans="1:24" ht="15">
      <c r="A27" s="253"/>
      <c r="B27" s="122" t="s">
        <v>73</v>
      </c>
      <c r="C27" s="116" t="s">
        <v>16</v>
      </c>
      <c r="D27" s="116" t="s">
        <v>53</v>
      </c>
      <c r="E27" s="140"/>
      <c r="F27" s="145"/>
      <c r="G27" s="141"/>
      <c r="H27" s="140">
        <v>30</v>
      </c>
      <c r="I27" s="145" t="s">
        <v>79</v>
      </c>
      <c r="J27" s="141">
        <v>2</v>
      </c>
      <c r="K27" s="157"/>
      <c r="L27" s="157"/>
      <c r="M27" s="159"/>
      <c r="N27" s="157"/>
      <c r="O27" s="157"/>
      <c r="P27" s="159"/>
      <c r="Q27" s="142"/>
      <c r="R27" s="142"/>
      <c r="S27" s="143"/>
      <c r="T27" s="142"/>
      <c r="U27" s="142"/>
      <c r="V27" s="143"/>
      <c r="W27" s="114">
        <f>SUM(H27)</f>
        <v>30</v>
      </c>
      <c r="X27" s="146">
        <f>SUM(J27)</f>
        <v>2</v>
      </c>
    </row>
    <row r="28" spans="1:24" ht="15">
      <c r="A28" s="253"/>
      <c r="B28" s="122" t="s">
        <v>25</v>
      </c>
      <c r="C28" s="116" t="s">
        <v>16</v>
      </c>
      <c r="D28" s="116" t="s">
        <v>53</v>
      </c>
      <c r="E28" s="140"/>
      <c r="F28" s="140"/>
      <c r="G28" s="141"/>
      <c r="H28" s="140"/>
      <c r="I28" s="140"/>
      <c r="J28" s="141"/>
      <c r="K28" s="157">
        <v>30</v>
      </c>
      <c r="L28" s="157" t="s">
        <v>77</v>
      </c>
      <c r="M28" s="159">
        <v>1</v>
      </c>
      <c r="N28" s="157">
        <v>30</v>
      </c>
      <c r="O28" s="157" t="s">
        <v>79</v>
      </c>
      <c r="P28" s="159">
        <v>2</v>
      </c>
      <c r="Q28" s="142"/>
      <c r="R28" s="142"/>
      <c r="S28" s="143"/>
      <c r="T28" s="142"/>
      <c r="U28" s="142"/>
      <c r="V28" s="143"/>
      <c r="W28" s="114">
        <f t="shared" si="0"/>
        <v>60</v>
      </c>
      <c r="X28" s="146">
        <f>SUM(V28,S28,P28,M28,J28,G28)</f>
        <v>3</v>
      </c>
    </row>
    <row r="29" spans="1:24" ht="15">
      <c r="A29" s="253"/>
      <c r="B29" s="122" t="s">
        <v>22</v>
      </c>
      <c r="C29" s="116" t="s">
        <v>16</v>
      </c>
      <c r="D29" s="116" t="s">
        <v>54</v>
      </c>
      <c r="E29" s="140">
        <v>15</v>
      </c>
      <c r="F29" s="140" t="s">
        <v>77</v>
      </c>
      <c r="G29" s="141">
        <v>1</v>
      </c>
      <c r="H29" s="140"/>
      <c r="I29" s="145"/>
      <c r="J29" s="141"/>
      <c r="K29" s="157"/>
      <c r="L29" s="157"/>
      <c r="M29" s="159"/>
      <c r="N29" s="157"/>
      <c r="O29" s="157"/>
      <c r="P29" s="159"/>
      <c r="Q29" s="142"/>
      <c r="R29" s="142"/>
      <c r="S29" s="143"/>
      <c r="T29" s="142"/>
      <c r="U29" s="142"/>
      <c r="V29" s="143"/>
      <c r="W29" s="114">
        <f t="shared" si="0"/>
        <v>15</v>
      </c>
      <c r="X29" s="146">
        <f>SUM(V29,S29,P29,M29,J29,G29)</f>
        <v>1</v>
      </c>
    </row>
    <row r="30" spans="1:24" ht="15">
      <c r="A30" s="253"/>
      <c r="B30" s="122" t="s">
        <v>17</v>
      </c>
      <c r="C30" s="116" t="s">
        <v>16</v>
      </c>
      <c r="D30" s="116" t="s">
        <v>54</v>
      </c>
      <c r="E30" s="145"/>
      <c r="F30" s="145"/>
      <c r="G30" s="149"/>
      <c r="H30" s="140">
        <v>15</v>
      </c>
      <c r="I30" s="140" t="s">
        <v>77</v>
      </c>
      <c r="J30" s="141">
        <v>1</v>
      </c>
      <c r="K30" s="160"/>
      <c r="L30" s="160"/>
      <c r="M30" s="160"/>
      <c r="N30" s="157"/>
      <c r="O30" s="157"/>
      <c r="P30" s="159"/>
      <c r="Q30" s="142"/>
      <c r="R30" s="142"/>
      <c r="S30" s="143"/>
      <c r="T30" s="142"/>
      <c r="U30" s="142"/>
      <c r="V30" s="143"/>
      <c r="W30" s="114">
        <f t="shared" si="0"/>
        <v>15</v>
      </c>
      <c r="X30" s="144">
        <f>SUM(G30,J30,M30,P30,S30,V30,)</f>
        <v>1</v>
      </c>
    </row>
    <row r="31" spans="1:24" ht="15">
      <c r="A31" s="253"/>
      <c r="B31" s="122" t="s">
        <v>23</v>
      </c>
      <c r="C31" s="116" t="s">
        <v>16</v>
      </c>
      <c r="D31" s="116" t="s">
        <v>54</v>
      </c>
      <c r="E31" s="140"/>
      <c r="F31" s="145"/>
      <c r="G31" s="141"/>
      <c r="H31" s="140">
        <v>30</v>
      </c>
      <c r="I31" s="140" t="s">
        <v>77</v>
      </c>
      <c r="J31" s="141">
        <v>2</v>
      </c>
      <c r="K31" s="157"/>
      <c r="L31" s="157"/>
      <c r="M31" s="159"/>
      <c r="N31" s="157"/>
      <c r="O31" s="157"/>
      <c r="P31" s="159"/>
      <c r="Q31" s="142"/>
      <c r="R31" s="142"/>
      <c r="S31" s="143"/>
      <c r="T31" s="142"/>
      <c r="U31" s="142"/>
      <c r="V31" s="143"/>
      <c r="W31" s="114">
        <f t="shared" si="0"/>
        <v>30</v>
      </c>
      <c r="X31" s="146">
        <f>SUM(V31,S31,P31,M31,J31,G31)</f>
        <v>2</v>
      </c>
    </row>
    <row r="32" spans="1:24" ht="15">
      <c r="A32" s="253"/>
      <c r="B32" s="122" t="s">
        <v>24</v>
      </c>
      <c r="C32" s="116" t="s">
        <v>16</v>
      </c>
      <c r="D32" s="116" t="s">
        <v>54</v>
      </c>
      <c r="E32" s="140"/>
      <c r="F32" s="140"/>
      <c r="G32" s="141"/>
      <c r="K32" s="140">
        <v>30</v>
      </c>
      <c r="L32" s="140" t="s">
        <v>77</v>
      </c>
      <c r="M32" s="141">
        <v>2</v>
      </c>
      <c r="N32" s="157">
        <v>30</v>
      </c>
      <c r="O32" s="157" t="s">
        <v>77</v>
      </c>
      <c r="P32" s="159">
        <v>2</v>
      </c>
      <c r="Q32" s="142">
        <v>30</v>
      </c>
      <c r="R32" s="145" t="s">
        <v>77</v>
      </c>
      <c r="S32" s="143">
        <v>2</v>
      </c>
      <c r="T32" s="142">
        <v>30</v>
      </c>
      <c r="U32" s="145" t="s">
        <v>77</v>
      </c>
      <c r="V32" s="143">
        <v>2</v>
      </c>
      <c r="W32" s="114">
        <f>SUM(E32,K32,N32,Q32,T32)</f>
        <v>120</v>
      </c>
      <c r="X32" s="146">
        <f>SUM(V32,S32,P32,M32,G32)</f>
        <v>8</v>
      </c>
    </row>
    <row r="33" spans="1:24" ht="15">
      <c r="A33" s="123"/>
      <c r="B33" s="124"/>
      <c r="D33" s="125" t="s">
        <v>21</v>
      </c>
      <c r="E33" s="126">
        <f>SUM(E4:E32)</f>
        <v>365</v>
      </c>
      <c r="F33" s="126"/>
      <c r="G33" s="127">
        <f>SUM(G4:G32)</f>
        <v>27.5</v>
      </c>
      <c r="H33" s="126">
        <f>SUM(H4:H32)</f>
        <v>420</v>
      </c>
      <c r="I33" s="126"/>
      <c r="J33" s="127">
        <f>SUM(J4:J32)</f>
        <v>37</v>
      </c>
      <c r="K33" s="128">
        <f>SUM(K4:K32)</f>
        <v>285</v>
      </c>
      <c r="L33" s="128"/>
      <c r="M33" s="129">
        <f>SUM(M4:M32)</f>
        <v>27</v>
      </c>
      <c r="N33" s="128">
        <f>SUM(N4:N32)</f>
        <v>315</v>
      </c>
      <c r="O33" s="128"/>
      <c r="P33" s="129">
        <f>SUM(P4:P32)</f>
        <v>33</v>
      </c>
      <c r="Q33" s="151">
        <f>SUM(Q4:Q32)</f>
        <v>225</v>
      </c>
      <c r="R33" s="151"/>
      <c r="S33" s="152">
        <f>SUM(S4:S32)</f>
        <v>24.5</v>
      </c>
      <c r="T33" s="151">
        <f>SUM(T4:T32)</f>
        <v>195</v>
      </c>
      <c r="U33" s="151"/>
      <c r="V33" s="152">
        <f>SUM(V4:V32)</f>
        <v>31</v>
      </c>
      <c r="W33" s="125">
        <f>SUM(W4:W32)</f>
        <v>1805</v>
      </c>
      <c r="X33" s="130">
        <f>SUM(X4:X32)</f>
        <v>180</v>
      </c>
    </row>
    <row r="34" spans="1:24" ht="15">
      <c r="A34" s="131"/>
      <c r="B34" s="131"/>
      <c r="C34" s="131"/>
      <c r="D34" s="121" t="s">
        <v>59</v>
      </c>
      <c r="E34" s="247">
        <f>SUM(E33,H33)</f>
        <v>785</v>
      </c>
      <c r="F34" s="247"/>
      <c r="G34" s="247"/>
      <c r="H34" s="247">
        <f>SUM(G33,J33)</f>
        <v>64.5</v>
      </c>
      <c r="I34" s="247"/>
      <c r="J34" s="247"/>
      <c r="K34" s="247">
        <f>SUM(K33,N33)</f>
        <v>600</v>
      </c>
      <c r="L34" s="247"/>
      <c r="M34" s="247"/>
      <c r="N34" s="247">
        <f>SUM(M33,P33)</f>
        <v>60</v>
      </c>
      <c r="O34" s="247"/>
      <c r="P34" s="247"/>
      <c r="Q34" s="247">
        <f>SUM(Q33,T33)</f>
        <v>420</v>
      </c>
      <c r="R34" s="247"/>
      <c r="S34" s="247"/>
      <c r="T34" s="247">
        <f>SUM(S33,V33)</f>
        <v>55.5</v>
      </c>
      <c r="U34" s="247"/>
      <c r="V34" s="247"/>
      <c r="W34" s="133">
        <f>SUM(E34,K34,Q34)</f>
        <v>1805</v>
      </c>
      <c r="X34" s="249" t="s">
        <v>2</v>
      </c>
    </row>
    <row r="35" spans="1:24" ht="15">
      <c r="A35" s="131"/>
      <c r="B35" s="131"/>
      <c r="C35" s="131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5"/>
      <c r="W35" s="162">
        <f>SUM(X5,X9,X21:X22,X24:X32)</f>
        <v>74</v>
      </c>
      <c r="X35" s="249"/>
    </row>
    <row r="36" ht="15">
      <c r="S36" s="103" t="s">
        <v>80</v>
      </c>
    </row>
  </sheetData>
  <sheetProtection/>
  <mergeCells count="27">
    <mergeCell ref="Q34:S34"/>
    <mergeCell ref="T34:V34"/>
    <mergeCell ref="X34:X35"/>
    <mergeCell ref="A4:A9"/>
    <mergeCell ref="A10:A15"/>
    <mergeCell ref="A16:A20"/>
    <mergeCell ref="A21:A24"/>
    <mergeCell ref="A25:A32"/>
    <mergeCell ref="E34:G34"/>
    <mergeCell ref="H34:J34"/>
    <mergeCell ref="K34:M34"/>
    <mergeCell ref="W1:W3"/>
    <mergeCell ref="X1:X3"/>
    <mergeCell ref="H2:J2"/>
    <mergeCell ref="K2:M2"/>
    <mergeCell ref="N2:P2"/>
    <mergeCell ref="Q2:S2"/>
    <mergeCell ref="T2:V2"/>
    <mergeCell ref="N34:P34"/>
    <mergeCell ref="Q1:V1"/>
    <mergeCell ref="E1:J1"/>
    <mergeCell ref="K1:P1"/>
    <mergeCell ref="A1:A3"/>
    <mergeCell ref="B1:B3"/>
    <mergeCell ref="C1:C3"/>
    <mergeCell ref="D1:D3"/>
    <mergeCell ref="E2:G2"/>
  </mergeCells>
  <printOptions/>
  <pageMargins left="0.25" right="0.25" top="0.75" bottom="0.75" header="0.3" footer="0.3"/>
  <pageSetup fitToHeight="1" fitToWidth="1" horizontalDpi="600" verticalDpi="600" orientation="landscape" paperSize="9" scale="80" r:id="rId1"/>
  <headerFooter>
    <oddHeader>&amp;C&amp;"Calibri,Pogrubiony"Gitara, lutnia
Studia I stopnia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39"/>
  <sheetViews>
    <sheetView view="pageLayout" zoomScale="75" zoomScaleNormal="80" zoomScalePageLayoutView="75" workbookViewId="0" topLeftCell="A1">
      <selection activeCell="N46" sqref="N46"/>
    </sheetView>
  </sheetViews>
  <sheetFormatPr defaultColWidth="9.140625" defaultRowHeight="15"/>
  <cols>
    <col min="1" max="1" width="10.7109375" style="103" customWidth="1"/>
    <col min="2" max="2" width="29.7109375" style="103" customWidth="1"/>
    <col min="3" max="3" width="13.8515625" style="103" bestFit="1" customWidth="1"/>
    <col min="4" max="4" width="8.140625" style="103" bestFit="1" customWidth="1"/>
    <col min="5" max="5" width="5.421875" style="103" bestFit="1" customWidth="1"/>
    <col min="6" max="6" width="4.140625" style="103" bestFit="1" customWidth="1"/>
    <col min="7" max="8" width="5.421875" style="103" bestFit="1" customWidth="1"/>
    <col min="9" max="9" width="4.140625" style="103" bestFit="1" customWidth="1"/>
    <col min="10" max="11" width="5.421875" style="103" bestFit="1" customWidth="1"/>
    <col min="12" max="12" width="4.140625" style="103" bestFit="1" customWidth="1"/>
    <col min="13" max="13" width="4.8515625" style="103" bestFit="1" customWidth="1"/>
    <col min="14" max="14" width="5.421875" style="103" bestFit="1" customWidth="1"/>
    <col min="15" max="15" width="4.140625" style="103" bestFit="1" customWidth="1"/>
    <col min="16" max="16" width="4.8515625" style="103" bestFit="1" customWidth="1"/>
    <col min="17" max="17" width="5.421875" style="103" bestFit="1" customWidth="1"/>
    <col min="18" max="18" width="4.140625" style="103" bestFit="1" customWidth="1"/>
    <col min="19" max="20" width="5.421875" style="103" bestFit="1" customWidth="1"/>
    <col min="21" max="21" width="4.140625" style="103" bestFit="1" customWidth="1"/>
    <col min="22" max="22" width="5.421875" style="103" bestFit="1" customWidth="1"/>
    <col min="23" max="23" width="6.00390625" style="103" bestFit="1" customWidth="1"/>
    <col min="24" max="24" width="6.8515625" style="103" customWidth="1"/>
    <col min="25" max="25" width="4.140625" style="103" customWidth="1"/>
    <col min="26" max="16384" width="9.140625" style="103" customWidth="1"/>
  </cols>
  <sheetData>
    <row r="1" spans="1:24" ht="15">
      <c r="A1" s="245" t="s">
        <v>47</v>
      </c>
      <c r="B1" s="246" t="s">
        <v>38</v>
      </c>
      <c r="C1" s="245" t="s">
        <v>39</v>
      </c>
      <c r="D1" s="245" t="s">
        <v>63</v>
      </c>
      <c r="E1" s="243" t="s">
        <v>0</v>
      </c>
      <c r="F1" s="243"/>
      <c r="G1" s="243"/>
      <c r="H1" s="243"/>
      <c r="I1" s="243"/>
      <c r="J1" s="243"/>
      <c r="K1" s="244" t="s">
        <v>8</v>
      </c>
      <c r="L1" s="244"/>
      <c r="M1" s="244"/>
      <c r="N1" s="244"/>
      <c r="O1" s="244"/>
      <c r="P1" s="244"/>
      <c r="Q1" s="248" t="s">
        <v>9</v>
      </c>
      <c r="R1" s="248"/>
      <c r="S1" s="248"/>
      <c r="T1" s="248"/>
      <c r="U1" s="248"/>
      <c r="V1" s="248"/>
      <c r="W1" s="245" t="s">
        <v>62</v>
      </c>
      <c r="X1" s="245" t="s">
        <v>2</v>
      </c>
    </row>
    <row r="2" spans="1:24" ht="15">
      <c r="A2" s="245"/>
      <c r="B2" s="246"/>
      <c r="C2" s="245"/>
      <c r="D2" s="245"/>
      <c r="E2" s="243" t="s">
        <v>1</v>
      </c>
      <c r="F2" s="243"/>
      <c r="G2" s="243"/>
      <c r="H2" s="243" t="s">
        <v>3</v>
      </c>
      <c r="I2" s="243"/>
      <c r="J2" s="243"/>
      <c r="K2" s="244" t="s">
        <v>4</v>
      </c>
      <c r="L2" s="244"/>
      <c r="M2" s="244"/>
      <c r="N2" s="244" t="s">
        <v>5</v>
      </c>
      <c r="O2" s="244"/>
      <c r="P2" s="244"/>
      <c r="Q2" s="248" t="s">
        <v>6</v>
      </c>
      <c r="R2" s="248"/>
      <c r="S2" s="248"/>
      <c r="T2" s="248" t="s">
        <v>7</v>
      </c>
      <c r="U2" s="248"/>
      <c r="V2" s="248"/>
      <c r="W2" s="245"/>
      <c r="X2" s="245"/>
    </row>
    <row r="3" spans="1:24" ht="15">
      <c r="A3" s="245"/>
      <c r="B3" s="246"/>
      <c r="C3" s="245"/>
      <c r="D3" s="245"/>
      <c r="E3" s="101" t="s">
        <v>61</v>
      </c>
      <c r="F3" s="101" t="s">
        <v>40</v>
      </c>
      <c r="G3" s="104" t="s">
        <v>2</v>
      </c>
      <c r="H3" s="101" t="s">
        <v>61</v>
      </c>
      <c r="I3" s="101" t="s">
        <v>40</v>
      </c>
      <c r="J3" s="104" t="s">
        <v>2</v>
      </c>
      <c r="K3" s="102" t="s">
        <v>61</v>
      </c>
      <c r="L3" s="101" t="s">
        <v>40</v>
      </c>
      <c r="M3" s="105" t="s">
        <v>2</v>
      </c>
      <c r="N3" s="102" t="s">
        <v>61</v>
      </c>
      <c r="O3" s="101" t="s">
        <v>40</v>
      </c>
      <c r="P3" s="105" t="s">
        <v>2</v>
      </c>
      <c r="Q3" s="137" t="s">
        <v>61</v>
      </c>
      <c r="R3" s="101" t="s">
        <v>40</v>
      </c>
      <c r="S3" s="138" t="s">
        <v>2</v>
      </c>
      <c r="T3" s="137" t="s">
        <v>61</v>
      </c>
      <c r="U3" s="101" t="s">
        <v>40</v>
      </c>
      <c r="V3" s="138" t="s">
        <v>2</v>
      </c>
      <c r="W3" s="245"/>
      <c r="X3" s="245"/>
    </row>
    <row r="4" spans="1:24" ht="15">
      <c r="A4" s="251"/>
      <c r="B4" s="107" t="s">
        <v>82</v>
      </c>
      <c r="C4" s="108" t="s">
        <v>10</v>
      </c>
      <c r="D4" s="108" t="s">
        <v>53</v>
      </c>
      <c r="E4" s="140">
        <v>30</v>
      </c>
      <c r="F4" s="140" t="s">
        <v>76</v>
      </c>
      <c r="G4" s="141">
        <v>10</v>
      </c>
      <c r="H4" s="140">
        <v>30</v>
      </c>
      <c r="I4" s="140" t="s">
        <v>76</v>
      </c>
      <c r="J4" s="141">
        <v>10</v>
      </c>
      <c r="K4" s="118">
        <v>30</v>
      </c>
      <c r="L4" s="109" t="s">
        <v>76</v>
      </c>
      <c r="M4" s="119">
        <v>10</v>
      </c>
      <c r="N4" s="118">
        <v>30</v>
      </c>
      <c r="O4" s="109" t="s">
        <v>76</v>
      </c>
      <c r="P4" s="119">
        <v>10</v>
      </c>
      <c r="Q4" s="142">
        <v>30</v>
      </c>
      <c r="R4" s="140" t="s">
        <v>76</v>
      </c>
      <c r="S4" s="143">
        <v>10</v>
      </c>
      <c r="T4" s="142">
        <v>30</v>
      </c>
      <c r="U4" s="140" t="s">
        <v>76</v>
      </c>
      <c r="V4" s="143">
        <v>19</v>
      </c>
      <c r="W4" s="114">
        <f aca="true" t="shared" si="0" ref="W4:W35">SUM(E4,H4,K4,N4,Q4,T4)</f>
        <v>180</v>
      </c>
      <c r="X4" s="115">
        <f>SUM(G4,J4,M4,P4,S4,V4,)</f>
        <v>69</v>
      </c>
    </row>
    <row r="5" spans="1:24" ht="15">
      <c r="A5" s="252"/>
      <c r="B5" s="107" t="s">
        <v>83</v>
      </c>
      <c r="C5" s="108" t="s">
        <v>37</v>
      </c>
      <c r="D5" s="108" t="s">
        <v>53</v>
      </c>
      <c r="E5" s="140">
        <v>15</v>
      </c>
      <c r="F5" s="140" t="s">
        <v>77</v>
      </c>
      <c r="G5" s="141">
        <v>1</v>
      </c>
      <c r="H5" s="140">
        <v>15</v>
      </c>
      <c r="I5" s="140" t="s">
        <v>79</v>
      </c>
      <c r="J5" s="141">
        <v>2</v>
      </c>
      <c r="K5" s="109">
        <v>15</v>
      </c>
      <c r="L5" s="109" t="s">
        <v>77</v>
      </c>
      <c r="M5" s="110">
        <v>1</v>
      </c>
      <c r="N5" s="109">
        <v>15</v>
      </c>
      <c r="O5" s="109" t="s">
        <v>79</v>
      </c>
      <c r="P5" s="110">
        <v>2</v>
      </c>
      <c r="Q5" s="140">
        <v>15</v>
      </c>
      <c r="R5" s="140" t="s">
        <v>77</v>
      </c>
      <c r="S5" s="141">
        <v>1</v>
      </c>
      <c r="T5" s="140">
        <v>15</v>
      </c>
      <c r="U5" s="140" t="s">
        <v>79</v>
      </c>
      <c r="V5" s="141">
        <v>2</v>
      </c>
      <c r="W5" s="114">
        <f>SUM(E5,H5,K5,N5,Q5,T5)</f>
        <v>90</v>
      </c>
      <c r="X5" s="144">
        <f>SUM(G5,J5,M5,P5,S5,V5,)</f>
        <v>9</v>
      </c>
    </row>
    <row r="6" spans="1:24" ht="15">
      <c r="A6" s="252"/>
      <c r="B6" s="107" t="s">
        <v>68</v>
      </c>
      <c r="C6" s="108" t="s">
        <v>10</v>
      </c>
      <c r="D6" s="108" t="s">
        <v>54</v>
      </c>
      <c r="E6" s="121"/>
      <c r="F6" s="121"/>
      <c r="G6" s="121"/>
      <c r="H6" s="121"/>
      <c r="I6" s="121"/>
      <c r="J6" s="121"/>
      <c r="K6" s="118"/>
      <c r="L6" s="118"/>
      <c r="M6" s="119"/>
      <c r="N6" s="118"/>
      <c r="O6" s="118"/>
      <c r="P6" s="119"/>
      <c r="Q6" s="163"/>
      <c r="R6" s="163"/>
      <c r="S6" s="163"/>
      <c r="T6" s="142">
        <v>15</v>
      </c>
      <c r="U6" s="145" t="s">
        <v>77</v>
      </c>
      <c r="V6" s="143">
        <v>0.5</v>
      </c>
      <c r="W6" s="114">
        <f>SUM(T6)</f>
        <v>15</v>
      </c>
      <c r="X6" s="115">
        <f>SUM(V6)</f>
        <v>0.5</v>
      </c>
    </row>
    <row r="7" spans="1:24" ht="15">
      <c r="A7" s="252"/>
      <c r="B7" s="107" t="s">
        <v>31</v>
      </c>
      <c r="C7" s="108" t="s">
        <v>10</v>
      </c>
      <c r="D7" s="116" t="s">
        <v>54</v>
      </c>
      <c r="E7" s="140">
        <v>60</v>
      </c>
      <c r="F7" s="145" t="s">
        <v>77</v>
      </c>
      <c r="G7" s="141">
        <v>2</v>
      </c>
      <c r="H7" s="140">
        <v>60</v>
      </c>
      <c r="I7" s="145" t="s">
        <v>77</v>
      </c>
      <c r="J7" s="141">
        <v>2</v>
      </c>
      <c r="K7" s="118"/>
      <c r="L7" s="118"/>
      <c r="M7" s="119"/>
      <c r="N7" s="118"/>
      <c r="O7" s="118"/>
      <c r="P7" s="119"/>
      <c r="Q7" s="142"/>
      <c r="R7" s="142"/>
      <c r="S7" s="143"/>
      <c r="T7" s="142"/>
      <c r="U7" s="142"/>
      <c r="V7" s="143"/>
      <c r="W7" s="114">
        <f>SUM(E11,H11,K11,N11)</f>
        <v>120</v>
      </c>
      <c r="X7" s="121">
        <f>SUM(G7,J7,M7,P7,S7,V7,)</f>
        <v>4</v>
      </c>
    </row>
    <row r="8" spans="1:24" ht="15">
      <c r="A8" s="252"/>
      <c r="B8" s="107" t="s">
        <v>84</v>
      </c>
      <c r="C8" s="108" t="s">
        <v>37</v>
      </c>
      <c r="D8" s="116" t="s">
        <v>54</v>
      </c>
      <c r="E8" s="140">
        <v>30</v>
      </c>
      <c r="F8" s="145" t="s">
        <v>85</v>
      </c>
      <c r="G8" s="141">
        <v>1</v>
      </c>
      <c r="H8" s="140">
        <v>30</v>
      </c>
      <c r="I8" s="145" t="s">
        <v>77</v>
      </c>
      <c r="J8" s="141">
        <v>1</v>
      </c>
      <c r="K8" s="109">
        <v>30</v>
      </c>
      <c r="L8" s="118" t="s">
        <v>85</v>
      </c>
      <c r="M8" s="110">
        <v>1</v>
      </c>
      <c r="N8" s="109">
        <v>30</v>
      </c>
      <c r="O8" s="118" t="s">
        <v>77</v>
      </c>
      <c r="P8" s="110">
        <v>1</v>
      </c>
      <c r="Q8" s="140">
        <v>30</v>
      </c>
      <c r="R8" s="145" t="s">
        <v>85</v>
      </c>
      <c r="S8" s="141">
        <v>1</v>
      </c>
      <c r="T8" s="140">
        <v>30</v>
      </c>
      <c r="U8" s="145" t="s">
        <v>77</v>
      </c>
      <c r="V8" s="141">
        <v>1</v>
      </c>
      <c r="W8" s="114">
        <f>SUM(E8,H8,K8,N8,Q8,T8)</f>
        <v>180</v>
      </c>
      <c r="X8" s="144">
        <f>SUM(G8,J8,M8,P8,S8,V8)</f>
        <v>6</v>
      </c>
    </row>
    <row r="9" spans="1:24" ht="15">
      <c r="A9" s="252"/>
      <c r="B9" s="107" t="s">
        <v>87</v>
      </c>
      <c r="C9" s="116" t="s">
        <v>37</v>
      </c>
      <c r="D9" s="116" t="s">
        <v>54</v>
      </c>
      <c r="E9" s="140">
        <v>15</v>
      </c>
      <c r="F9" s="145" t="s">
        <v>77</v>
      </c>
      <c r="G9" s="141">
        <v>1</v>
      </c>
      <c r="H9" s="140">
        <v>15</v>
      </c>
      <c r="I9" s="145" t="s">
        <v>77</v>
      </c>
      <c r="J9" s="141">
        <v>1</v>
      </c>
      <c r="K9" s="118">
        <v>15</v>
      </c>
      <c r="L9" s="118" t="s">
        <v>77</v>
      </c>
      <c r="M9" s="119">
        <v>1</v>
      </c>
      <c r="N9" s="118">
        <v>15</v>
      </c>
      <c r="O9" s="118" t="s">
        <v>77</v>
      </c>
      <c r="P9" s="119">
        <v>1</v>
      </c>
      <c r="Q9" s="142">
        <v>15</v>
      </c>
      <c r="R9" s="145" t="s">
        <v>77</v>
      </c>
      <c r="S9" s="143">
        <v>1</v>
      </c>
      <c r="T9" s="142">
        <v>15</v>
      </c>
      <c r="U9" s="145" t="s">
        <v>77</v>
      </c>
      <c r="V9" s="143">
        <v>1</v>
      </c>
      <c r="W9" s="114">
        <f>SUM(E9,H9,K9,N9,Q9,T9)</f>
        <v>90</v>
      </c>
      <c r="X9" s="144">
        <f>SUM(G9,J9,M9,P9,S9,V9)</f>
        <v>6</v>
      </c>
    </row>
    <row r="10" spans="1:24" ht="15">
      <c r="A10" s="258"/>
      <c r="B10" s="107" t="s">
        <v>93</v>
      </c>
      <c r="C10" s="116" t="s">
        <v>10</v>
      </c>
      <c r="D10" s="116" t="s">
        <v>54</v>
      </c>
      <c r="E10" s="140"/>
      <c r="F10" s="145"/>
      <c r="G10" s="141"/>
      <c r="H10" s="140"/>
      <c r="I10" s="145"/>
      <c r="J10" s="141"/>
      <c r="K10" s="118">
        <v>30</v>
      </c>
      <c r="L10" s="118" t="s">
        <v>77</v>
      </c>
      <c r="M10" s="119">
        <v>2</v>
      </c>
      <c r="N10" s="118">
        <v>30</v>
      </c>
      <c r="O10" s="118" t="s">
        <v>79</v>
      </c>
      <c r="P10" s="119">
        <v>4</v>
      </c>
      <c r="Q10" s="145">
        <v>30</v>
      </c>
      <c r="R10" s="145" t="s">
        <v>77</v>
      </c>
      <c r="S10" s="149">
        <v>2</v>
      </c>
      <c r="T10" s="145">
        <v>30</v>
      </c>
      <c r="U10" s="145" t="s">
        <v>79</v>
      </c>
      <c r="V10" s="149">
        <v>4</v>
      </c>
      <c r="W10" s="114">
        <f>SUM(E10,H10,K10,N10,Q10,T10)</f>
        <v>120</v>
      </c>
      <c r="X10" s="161">
        <f>SUM(V10,S10,P10,M10,J10,G10)</f>
        <v>12</v>
      </c>
    </row>
    <row r="11" spans="1:24" ht="15">
      <c r="A11" s="139"/>
      <c r="B11" s="107" t="s">
        <v>94</v>
      </c>
      <c r="C11" s="116" t="s">
        <v>10</v>
      </c>
      <c r="D11" s="116" t="s">
        <v>54</v>
      </c>
      <c r="E11" s="140">
        <v>30</v>
      </c>
      <c r="F11" s="145" t="s">
        <v>77</v>
      </c>
      <c r="G11" s="141">
        <v>2</v>
      </c>
      <c r="H11" s="140">
        <v>30</v>
      </c>
      <c r="I11" s="145" t="s">
        <v>78</v>
      </c>
      <c r="J11" s="141">
        <v>2</v>
      </c>
      <c r="K11" s="109">
        <v>30</v>
      </c>
      <c r="L11" s="118" t="s">
        <v>77</v>
      </c>
      <c r="M11" s="110">
        <v>2</v>
      </c>
      <c r="N11" s="109">
        <v>30</v>
      </c>
      <c r="O11" s="118" t="s">
        <v>79</v>
      </c>
      <c r="P11" s="110">
        <v>2</v>
      </c>
      <c r="Q11" s="145"/>
      <c r="R11" s="145"/>
      <c r="S11" s="149"/>
      <c r="T11" s="145"/>
      <c r="U11" s="145"/>
      <c r="V11" s="149"/>
      <c r="W11" s="114">
        <f>SUM(W7)</f>
        <v>120</v>
      </c>
      <c r="X11" s="161">
        <f>SUM(G11,J11,M11,P11)</f>
        <v>8</v>
      </c>
    </row>
    <row r="12" spans="1:24" ht="15">
      <c r="A12" s="251" t="s">
        <v>95</v>
      </c>
      <c r="B12" s="147" t="s">
        <v>88</v>
      </c>
      <c r="C12" s="148" t="s">
        <v>10</v>
      </c>
      <c r="D12" s="148" t="s">
        <v>53</v>
      </c>
      <c r="E12" s="140">
        <v>30</v>
      </c>
      <c r="F12" s="140" t="s">
        <v>77</v>
      </c>
      <c r="G12" s="141">
        <v>1</v>
      </c>
      <c r="H12" s="140">
        <v>30</v>
      </c>
      <c r="I12" s="140" t="s">
        <v>79</v>
      </c>
      <c r="J12" s="141">
        <v>2</v>
      </c>
      <c r="K12" s="118">
        <v>15</v>
      </c>
      <c r="L12" s="118" t="s">
        <v>77</v>
      </c>
      <c r="M12" s="119">
        <v>0.5</v>
      </c>
      <c r="N12" s="118">
        <v>15</v>
      </c>
      <c r="O12" s="118" t="s">
        <v>79</v>
      </c>
      <c r="P12" s="119">
        <v>1</v>
      </c>
      <c r="Q12" s="145">
        <v>15</v>
      </c>
      <c r="R12" s="145" t="s">
        <v>77</v>
      </c>
      <c r="S12" s="149">
        <v>0.5</v>
      </c>
      <c r="T12" s="145">
        <v>15</v>
      </c>
      <c r="U12" s="145" t="s">
        <v>79</v>
      </c>
      <c r="V12" s="149">
        <v>1</v>
      </c>
      <c r="W12" s="114">
        <f t="shared" si="0"/>
        <v>120</v>
      </c>
      <c r="X12" s="115">
        <f aca="true" t="shared" si="1" ref="X12:X26">SUM(G12,J12,M12,P12,S12,V12,)</f>
        <v>6</v>
      </c>
    </row>
    <row r="13" spans="1:26" ht="15">
      <c r="A13" s="252"/>
      <c r="B13" s="147" t="s">
        <v>35</v>
      </c>
      <c r="C13" s="148" t="s">
        <v>10</v>
      </c>
      <c r="D13" s="148" t="s">
        <v>53</v>
      </c>
      <c r="E13" s="140" t="s">
        <v>80</v>
      </c>
      <c r="F13" s="140"/>
      <c r="G13" s="141"/>
      <c r="H13" s="140"/>
      <c r="I13" s="140" t="s">
        <v>80</v>
      </c>
      <c r="J13" s="141"/>
      <c r="K13" s="118">
        <v>30</v>
      </c>
      <c r="L13" s="118" t="s">
        <v>77</v>
      </c>
      <c r="M13" s="119">
        <v>1</v>
      </c>
      <c r="N13" s="118">
        <v>30</v>
      </c>
      <c r="O13" s="118" t="s">
        <v>79</v>
      </c>
      <c r="P13" s="119">
        <v>2</v>
      </c>
      <c r="Q13" s="142"/>
      <c r="R13" s="142"/>
      <c r="S13" s="143"/>
      <c r="T13" s="142"/>
      <c r="U13" s="142"/>
      <c r="V13" s="143"/>
      <c r="W13" s="114">
        <f t="shared" si="0"/>
        <v>60</v>
      </c>
      <c r="X13" s="115">
        <f t="shared" si="1"/>
        <v>3</v>
      </c>
      <c r="Z13" s="103" t="s">
        <v>81</v>
      </c>
    </row>
    <row r="14" spans="1:24" ht="15">
      <c r="A14" s="252"/>
      <c r="B14" s="147" t="s">
        <v>32</v>
      </c>
      <c r="C14" s="148" t="s">
        <v>10</v>
      </c>
      <c r="D14" s="148" t="s">
        <v>53</v>
      </c>
      <c r="E14" s="140"/>
      <c r="F14" s="140"/>
      <c r="G14" s="141"/>
      <c r="H14" s="140"/>
      <c r="I14" s="140"/>
      <c r="J14" s="141"/>
      <c r="K14" s="118"/>
      <c r="L14" s="118"/>
      <c r="M14" s="119"/>
      <c r="N14" s="118"/>
      <c r="O14" s="118"/>
      <c r="P14" s="119"/>
      <c r="Q14" s="142">
        <v>30</v>
      </c>
      <c r="R14" s="145" t="s">
        <v>77</v>
      </c>
      <c r="S14" s="143">
        <v>1</v>
      </c>
      <c r="T14" s="142">
        <v>30</v>
      </c>
      <c r="U14" s="145" t="s">
        <v>79</v>
      </c>
      <c r="V14" s="143">
        <v>2</v>
      </c>
      <c r="W14" s="114">
        <f t="shared" si="0"/>
        <v>60</v>
      </c>
      <c r="X14" s="115">
        <f t="shared" si="1"/>
        <v>3</v>
      </c>
    </row>
    <row r="15" spans="1:24" ht="15">
      <c r="A15" s="252"/>
      <c r="B15" s="147" t="s">
        <v>86</v>
      </c>
      <c r="C15" s="148" t="s">
        <v>10</v>
      </c>
      <c r="D15" s="148" t="s">
        <v>53</v>
      </c>
      <c r="E15" s="140">
        <v>30</v>
      </c>
      <c r="F15" s="145" t="s">
        <v>77</v>
      </c>
      <c r="G15" s="141">
        <v>1</v>
      </c>
      <c r="H15" s="140">
        <v>30</v>
      </c>
      <c r="I15" s="145" t="s">
        <v>79</v>
      </c>
      <c r="J15" s="141">
        <v>2</v>
      </c>
      <c r="K15" s="118"/>
      <c r="L15" s="118"/>
      <c r="M15" s="119"/>
      <c r="N15" s="118"/>
      <c r="O15" s="118"/>
      <c r="P15" s="119"/>
      <c r="Q15" s="142" t="s">
        <v>80</v>
      </c>
      <c r="R15" s="142"/>
      <c r="S15" s="143"/>
      <c r="T15" s="142"/>
      <c r="U15" s="142"/>
      <c r="V15" s="143"/>
      <c r="W15" s="114">
        <f t="shared" si="0"/>
        <v>60</v>
      </c>
      <c r="X15" s="115">
        <f t="shared" si="1"/>
        <v>3</v>
      </c>
    </row>
    <row r="16" spans="1:24" ht="15">
      <c r="A16" s="252"/>
      <c r="B16" s="147" t="s">
        <v>91</v>
      </c>
      <c r="C16" s="148" t="s">
        <v>10</v>
      </c>
      <c r="D16" s="148" t="s">
        <v>53</v>
      </c>
      <c r="E16" s="140">
        <v>30</v>
      </c>
      <c r="F16" s="145" t="s">
        <v>77</v>
      </c>
      <c r="G16" s="141">
        <v>1</v>
      </c>
      <c r="H16" s="140">
        <v>30</v>
      </c>
      <c r="I16" s="145" t="s">
        <v>79</v>
      </c>
      <c r="J16" s="141">
        <v>2</v>
      </c>
      <c r="K16" s="118"/>
      <c r="L16" s="118"/>
      <c r="M16" s="119"/>
      <c r="N16" s="118"/>
      <c r="O16" s="118"/>
      <c r="P16" s="119"/>
      <c r="Q16" s="142"/>
      <c r="R16" s="142"/>
      <c r="S16" s="143"/>
      <c r="T16" s="142" t="s">
        <v>80</v>
      </c>
      <c r="U16" s="142"/>
      <c r="V16" s="143"/>
      <c r="W16" s="114">
        <f t="shared" si="0"/>
        <v>60</v>
      </c>
      <c r="X16" s="115">
        <f t="shared" si="1"/>
        <v>3</v>
      </c>
    </row>
    <row r="17" spans="1:24" ht="15">
      <c r="A17" s="252"/>
      <c r="B17" s="147" t="s">
        <v>92</v>
      </c>
      <c r="C17" s="148" t="s">
        <v>10</v>
      </c>
      <c r="D17" s="148" t="s">
        <v>80</v>
      </c>
      <c r="E17" s="140"/>
      <c r="F17" s="145"/>
      <c r="G17" s="141"/>
      <c r="H17" s="140"/>
      <c r="I17" s="145"/>
      <c r="J17" s="141"/>
      <c r="K17" s="118">
        <v>30</v>
      </c>
      <c r="L17" s="118" t="s">
        <v>79</v>
      </c>
      <c r="M17" s="119">
        <v>2</v>
      </c>
      <c r="N17" s="118">
        <v>30</v>
      </c>
      <c r="O17" s="118" t="s">
        <v>77</v>
      </c>
      <c r="P17" s="119">
        <v>2</v>
      </c>
      <c r="Q17" s="142"/>
      <c r="R17" s="142"/>
      <c r="S17" s="143"/>
      <c r="T17" s="142"/>
      <c r="U17" s="142"/>
      <c r="V17" s="143"/>
      <c r="W17" s="114">
        <f>SUM(K17)</f>
        <v>30</v>
      </c>
      <c r="X17" s="115">
        <f>SUM(M17,P17)</f>
        <v>4</v>
      </c>
    </row>
    <row r="18" spans="1:24" ht="15">
      <c r="A18" s="252"/>
      <c r="B18" s="147" t="s">
        <v>89</v>
      </c>
      <c r="C18" s="148" t="s">
        <v>10</v>
      </c>
      <c r="D18" s="148" t="s">
        <v>53</v>
      </c>
      <c r="E18" s="140">
        <v>15</v>
      </c>
      <c r="F18" s="140" t="s">
        <v>77</v>
      </c>
      <c r="G18" s="141">
        <v>0.5</v>
      </c>
      <c r="H18" s="140">
        <v>15</v>
      </c>
      <c r="I18" s="140" t="s">
        <v>90</v>
      </c>
      <c r="J18" s="141">
        <v>1</v>
      </c>
      <c r="K18" s="118"/>
      <c r="L18" s="118"/>
      <c r="M18" s="119"/>
      <c r="N18" s="118"/>
      <c r="O18" s="118"/>
      <c r="P18" s="119"/>
      <c r="Q18" s="142"/>
      <c r="R18" s="145"/>
      <c r="S18" s="143"/>
      <c r="T18" s="142"/>
      <c r="U18" s="145"/>
      <c r="V18" s="143"/>
      <c r="W18" s="114">
        <f>SUM(E18,H18,K18,N18,Q18,T18)</f>
        <v>30</v>
      </c>
      <c r="X18" s="115">
        <f t="shared" si="1"/>
        <v>1.5</v>
      </c>
    </row>
    <row r="19" spans="1:24" ht="15">
      <c r="A19" s="252"/>
      <c r="B19" s="147" t="s">
        <v>12</v>
      </c>
      <c r="C19" s="148" t="s">
        <v>10</v>
      </c>
      <c r="D19" s="148" t="s">
        <v>54</v>
      </c>
      <c r="E19" s="140">
        <v>30</v>
      </c>
      <c r="F19" s="145" t="s">
        <v>77</v>
      </c>
      <c r="G19" s="141">
        <v>1</v>
      </c>
      <c r="H19" s="140">
        <v>30</v>
      </c>
      <c r="I19" s="145" t="s">
        <v>79</v>
      </c>
      <c r="J19" s="141">
        <v>2</v>
      </c>
      <c r="K19" s="118"/>
      <c r="L19" s="118"/>
      <c r="M19" s="119"/>
      <c r="N19" s="118"/>
      <c r="O19" s="118"/>
      <c r="P19" s="119"/>
      <c r="Q19" s="142" t="s">
        <v>80</v>
      </c>
      <c r="R19" s="142"/>
      <c r="S19" s="143"/>
      <c r="T19" s="142"/>
      <c r="U19" s="142"/>
      <c r="V19" s="143"/>
      <c r="W19" s="114">
        <f>SUM(E19,H19,K19,N19,Q19,T19)</f>
        <v>60</v>
      </c>
      <c r="X19" s="115">
        <f t="shared" si="1"/>
        <v>3</v>
      </c>
    </row>
    <row r="20" spans="1:24" ht="15">
      <c r="A20" s="250"/>
      <c r="B20" s="147" t="s">
        <v>13</v>
      </c>
      <c r="C20" s="148" t="s">
        <v>10</v>
      </c>
      <c r="D20" s="148" t="s">
        <v>53</v>
      </c>
      <c r="E20" s="140">
        <v>30</v>
      </c>
      <c r="F20" s="145" t="s">
        <v>77</v>
      </c>
      <c r="G20" s="141">
        <v>1</v>
      </c>
      <c r="H20" s="140">
        <v>30</v>
      </c>
      <c r="I20" s="145" t="s">
        <v>79</v>
      </c>
      <c r="J20" s="141">
        <v>2</v>
      </c>
      <c r="K20" s="118">
        <v>30</v>
      </c>
      <c r="L20" s="118" t="s">
        <v>77</v>
      </c>
      <c r="M20" s="119">
        <v>1</v>
      </c>
      <c r="N20" s="118">
        <v>30</v>
      </c>
      <c r="O20" s="118" t="s">
        <v>79</v>
      </c>
      <c r="P20" s="119">
        <v>2</v>
      </c>
      <c r="Q20" s="142"/>
      <c r="R20" s="142"/>
      <c r="S20" s="143"/>
      <c r="T20" s="142"/>
      <c r="U20" s="142"/>
      <c r="V20" s="143"/>
      <c r="W20" s="114">
        <f t="shared" si="0"/>
        <v>120</v>
      </c>
      <c r="X20" s="115">
        <f t="shared" si="1"/>
        <v>6</v>
      </c>
    </row>
    <row r="21" spans="1:24" ht="15">
      <c r="A21" s="250"/>
      <c r="B21" s="150" t="s">
        <v>26</v>
      </c>
      <c r="C21" s="148" t="s">
        <v>10</v>
      </c>
      <c r="D21" s="148" t="s">
        <v>53</v>
      </c>
      <c r="E21" s="140"/>
      <c r="F21" s="140"/>
      <c r="G21" s="141"/>
      <c r="H21" s="140"/>
      <c r="I21" s="140"/>
      <c r="J21" s="141"/>
      <c r="K21" s="118"/>
      <c r="L21" s="118"/>
      <c r="M21" s="119"/>
      <c r="N21" s="118"/>
      <c r="O21" s="118"/>
      <c r="P21" s="119"/>
      <c r="Q21" s="142">
        <v>15</v>
      </c>
      <c r="R21" s="142" t="s">
        <v>77</v>
      </c>
      <c r="S21" s="143">
        <v>1</v>
      </c>
      <c r="T21" s="142"/>
      <c r="U21" s="142"/>
      <c r="V21" s="143"/>
      <c r="W21" s="114">
        <f t="shared" si="0"/>
        <v>15</v>
      </c>
      <c r="X21" s="115">
        <f t="shared" si="1"/>
        <v>1</v>
      </c>
    </row>
    <row r="22" spans="1:24" ht="15">
      <c r="A22" s="250"/>
      <c r="B22" s="147" t="s">
        <v>33</v>
      </c>
      <c r="C22" s="148" t="s">
        <v>10</v>
      </c>
      <c r="D22" s="148" t="s">
        <v>53</v>
      </c>
      <c r="E22" s="140"/>
      <c r="F22" s="145"/>
      <c r="G22" s="141"/>
      <c r="H22" s="140">
        <v>15</v>
      </c>
      <c r="I22" s="140" t="s">
        <v>77</v>
      </c>
      <c r="J22" s="141">
        <v>1</v>
      </c>
      <c r="K22" s="118"/>
      <c r="L22" s="118"/>
      <c r="M22" s="119"/>
      <c r="N22" s="118"/>
      <c r="O22" s="118"/>
      <c r="P22" s="119"/>
      <c r="Q22" s="142"/>
      <c r="R22" s="142"/>
      <c r="S22" s="143"/>
      <c r="T22" s="142"/>
      <c r="U22" s="142"/>
      <c r="V22" s="143"/>
      <c r="W22" s="114">
        <f t="shared" si="0"/>
        <v>15</v>
      </c>
      <c r="X22" s="115">
        <f t="shared" si="1"/>
        <v>1</v>
      </c>
    </row>
    <row r="23" spans="1:24" ht="15">
      <c r="A23" s="250"/>
      <c r="B23" s="147" t="s">
        <v>36</v>
      </c>
      <c r="C23" s="148" t="s">
        <v>10</v>
      </c>
      <c r="D23" s="148" t="s">
        <v>53</v>
      </c>
      <c r="E23" s="140">
        <v>2</v>
      </c>
      <c r="F23" s="145" t="s">
        <v>77</v>
      </c>
      <c r="G23" s="141">
        <v>0</v>
      </c>
      <c r="H23" s="140"/>
      <c r="I23" s="140"/>
      <c r="J23" s="141"/>
      <c r="K23" s="118"/>
      <c r="L23" s="118"/>
      <c r="M23" s="119"/>
      <c r="N23" s="118"/>
      <c r="O23" s="118"/>
      <c r="P23" s="119"/>
      <c r="Q23" s="142"/>
      <c r="R23" s="142"/>
      <c r="S23" s="143"/>
      <c r="T23" s="142"/>
      <c r="U23" s="142"/>
      <c r="V23" s="143"/>
      <c r="W23" s="114">
        <f t="shared" si="0"/>
        <v>2</v>
      </c>
      <c r="X23" s="115">
        <f t="shared" si="1"/>
        <v>0</v>
      </c>
    </row>
    <row r="24" spans="1:24" ht="15">
      <c r="A24" s="250"/>
      <c r="B24" s="147" t="s">
        <v>20</v>
      </c>
      <c r="C24" s="148" t="s">
        <v>10</v>
      </c>
      <c r="D24" s="148" t="s">
        <v>53</v>
      </c>
      <c r="E24" s="140">
        <v>3</v>
      </c>
      <c r="F24" s="145" t="s">
        <v>77</v>
      </c>
      <c r="G24" s="141">
        <v>0</v>
      </c>
      <c r="H24" s="140"/>
      <c r="I24" s="140"/>
      <c r="J24" s="141"/>
      <c r="K24" s="118"/>
      <c r="L24" s="118"/>
      <c r="M24" s="119"/>
      <c r="N24" s="118"/>
      <c r="O24" s="118"/>
      <c r="P24" s="119"/>
      <c r="Q24" s="142"/>
      <c r="R24" s="142"/>
      <c r="S24" s="143"/>
      <c r="T24" s="142"/>
      <c r="U24" s="142"/>
      <c r="V24" s="143"/>
      <c r="W24" s="114">
        <f t="shared" si="0"/>
        <v>3</v>
      </c>
      <c r="X24" s="115">
        <f t="shared" si="1"/>
        <v>0</v>
      </c>
    </row>
    <row r="25" spans="1:24" ht="15">
      <c r="A25" s="250"/>
      <c r="B25" s="122" t="s">
        <v>56</v>
      </c>
      <c r="C25" s="116" t="s">
        <v>37</v>
      </c>
      <c r="D25" s="116" t="s">
        <v>54</v>
      </c>
      <c r="E25" s="140">
        <v>30</v>
      </c>
      <c r="F25" s="145" t="s">
        <v>77</v>
      </c>
      <c r="G25" s="141">
        <v>2</v>
      </c>
      <c r="H25" s="140">
        <v>30</v>
      </c>
      <c r="I25" s="145" t="s">
        <v>79</v>
      </c>
      <c r="J25" s="141">
        <v>2</v>
      </c>
      <c r="K25" s="118">
        <v>30</v>
      </c>
      <c r="L25" s="118" t="s">
        <v>77</v>
      </c>
      <c r="M25" s="119">
        <v>2</v>
      </c>
      <c r="N25" s="118">
        <v>30</v>
      </c>
      <c r="O25" s="118" t="s">
        <v>79</v>
      </c>
      <c r="P25" s="119">
        <v>3</v>
      </c>
      <c r="Q25" s="142"/>
      <c r="R25" s="142"/>
      <c r="S25" s="143"/>
      <c r="T25" s="142"/>
      <c r="U25" s="142"/>
      <c r="V25" s="143"/>
      <c r="W25" s="114">
        <f>SUM(E25,H25,K25,N25,Q25,T25)</f>
        <v>120</v>
      </c>
      <c r="X25" s="146">
        <f t="shared" si="1"/>
        <v>9</v>
      </c>
    </row>
    <row r="26" spans="1:24" ht="15">
      <c r="A26" s="250"/>
      <c r="B26" s="122" t="s">
        <v>14</v>
      </c>
      <c r="C26" s="116" t="s">
        <v>37</v>
      </c>
      <c r="D26" s="116" t="s">
        <v>54</v>
      </c>
      <c r="E26" s="145">
        <v>30</v>
      </c>
      <c r="F26" s="145" t="s">
        <v>77</v>
      </c>
      <c r="G26" s="149">
        <v>1</v>
      </c>
      <c r="H26" s="145">
        <v>30</v>
      </c>
      <c r="I26" s="145" t="s">
        <v>77</v>
      </c>
      <c r="J26" s="149">
        <v>1</v>
      </c>
      <c r="K26" s="164"/>
      <c r="L26" s="164"/>
      <c r="M26" s="164"/>
      <c r="N26" s="164"/>
      <c r="O26" s="164"/>
      <c r="P26" s="164"/>
      <c r="Q26" s="142"/>
      <c r="R26" s="142"/>
      <c r="S26" s="143"/>
      <c r="T26" s="142"/>
      <c r="U26" s="142"/>
      <c r="V26" s="143"/>
      <c r="W26" s="114">
        <f>SUM(E26,H26,K26,N26,Q26,T26)</f>
        <v>60</v>
      </c>
      <c r="X26" s="146">
        <f t="shared" si="1"/>
        <v>2</v>
      </c>
    </row>
    <row r="27" spans="1:24" ht="15">
      <c r="A27" s="250"/>
      <c r="B27" s="107" t="s">
        <v>74</v>
      </c>
      <c r="C27" s="108" t="s">
        <v>10</v>
      </c>
      <c r="D27" s="108" t="s">
        <v>53</v>
      </c>
      <c r="E27" s="140"/>
      <c r="F27" s="140"/>
      <c r="G27" s="141"/>
      <c r="H27" s="140"/>
      <c r="I27" s="140"/>
      <c r="J27" s="141"/>
      <c r="K27" s="118"/>
      <c r="L27" s="118"/>
      <c r="M27" s="119"/>
      <c r="N27" s="118"/>
      <c r="O27" s="118"/>
      <c r="P27" s="119"/>
      <c r="Q27" s="142">
        <v>30</v>
      </c>
      <c r="R27" s="145" t="s">
        <v>79</v>
      </c>
      <c r="S27" s="143">
        <v>2</v>
      </c>
      <c r="T27" s="142"/>
      <c r="U27" s="142"/>
      <c r="V27" s="143"/>
      <c r="W27" s="114">
        <f>SUM(Q27)</f>
        <v>30</v>
      </c>
      <c r="X27" s="161">
        <f>SUM(S27)</f>
        <v>2</v>
      </c>
    </row>
    <row r="28" spans="1:24" ht="15">
      <c r="A28" s="253"/>
      <c r="B28" s="122" t="s">
        <v>18</v>
      </c>
      <c r="C28" s="116" t="s">
        <v>16</v>
      </c>
      <c r="D28" s="116" t="s">
        <v>53</v>
      </c>
      <c r="E28" s="140">
        <v>30</v>
      </c>
      <c r="F28" s="145" t="s">
        <v>77</v>
      </c>
      <c r="G28" s="141">
        <v>1</v>
      </c>
      <c r="H28" s="140">
        <v>30</v>
      </c>
      <c r="I28" s="145" t="s">
        <v>79</v>
      </c>
      <c r="J28" s="141">
        <v>2</v>
      </c>
      <c r="K28" s="118"/>
      <c r="L28" s="118"/>
      <c r="M28" s="119"/>
      <c r="N28" s="118"/>
      <c r="O28" s="118"/>
      <c r="P28" s="119"/>
      <c r="Q28" s="142"/>
      <c r="R28" s="142"/>
      <c r="S28" s="143"/>
      <c r="T28" s="142"/>
      <c r="U28" s="142"/>
      <c r="V28" s="143"/>
      <c r="W28" s="114">
        <f t="shared" si="0"/>
        <v>60</v>
      </c>
      <c r="X28" s="146">
        <f>SUM(V28,S28,P28,M28,J28,G28)</f>
        <v>3</v>
      </c>
    </row>
    <row r="29" spans="1:24" ht="15">
      <c r="A29" s="253"/>
      <c r="B29" s="122" t="s">
        <v>19</v>
      </c>
      <c r="C29" s="116" t="s">
        <v>16</v>
      </c>
      <c r="D29" s="116" t="s">
        <v>53</v>
      </c>
      <c r="E29" s="109">
        <v>45</v>
      </c>
      <c r="F29" s="118" t="s">
        <v>77</v>
      </c>
      <c r="G29" s="110">
        <v>2</v>
      </c>
      <c r="H29" s="109">
        <v>45</v>
      </c>
      <c r="I29" s="118" t="s">
        <v>79</v>
      </c>
      <c r="J29" s="110">
        <v>3</v>
      </c>
      <c r="Q29" s="142"/>
      <c r="R29" s="142"/>
      <c r="S29" s="143"/>
      <c r="T29" s="142" t="s">
        <v>80</v>
      </c>
      <c r="U29" s="142"/>
      <c r="V29" s="143"/>
      <c r="W29" s="114">
        <f>SUM(E29,H29,Q29,T29)</f>
        <v>90</v>
      </c>
      <c r="X29" s="146">
        <f>SUM(V29,S29,J29,G29)</f>
        <v>5</v>
      </c>
    </row>
    <row r="30" spans="1:24" ht="15">
      <c r="A30" s="253"/>
      <c r="B30" s="122" t="s">
        <v>73</v>
      </c>
      <c r="C30" s="116" t="s">
        <v>16</v>
      </c>
      <c r="D30" s="116" t="s">
        <v>53</v>
      </c>
      <c r="E30" s="140"/>
      <c r="F30" s="145"/>
      <c r="G30" s="141"/>
      <c r="H30" s="140">
        <v>30</v>
      </c>
      <c r="I30" s="145" t="s">
        <v>79</v>
      </c>
      <c r="J30" s="141">
        <v>2</v>
      </c>
      <c r="K30" s="118"/>
      <c r="L30" s="118"/>
      <c r="M30" s="119"/>
      <c r="N30" s="118"/>
      <c r="O30" s="118"/>
      <c r="P30" s="119"/>
      <c r="Q30" s="142"/>
      <c r="R30" s="142"/>
      <c r="S30" s="143"/>
      <c r="T30" s="142"/>
      <c r="U30" s="142"/>
      <c r="V30" s="143"/>
      <c r="W30" s="114">
        <f>SUM(H30)</f>
        <v>30</v>
      </c>
      <c r="X30" s="146">
        <f>SUM(J30)</f>
        <v>2</v>
      </c>
    </row>
    <row r="31" spans="1:24" ht="15">
      <c r="A31" s="253"/>
      <c r="B31" s="122" t="s">
        <v>25</v>
      </c>
      <c r="C31" s="116" t="s">
        <v>16</v>
      </c>
      <c r="D31" s="116" t="s">
        <v>53</v>
      </c>
      <c r="E31" s="140"/>
      <c r="F31" s="140"/>
      <c r="G31" s="141"/>
      <c r="H31" s="140"/>
      <c r="I31" s="140"/>
      <c r="J31" s="141"/>
      <c r="K31" s="118">
        <v>30</v>
      </c>
      <c r="L31" s="118" t="s">
        <v>77</v>
      </c>
      <c r="M31" s="119">
        <v>1</v>
      </c>
      <c r="N31" s="118">
        <v>30</v>
      </c>
      <c r="O31" s="118" t="s">
        <v>79</v>
      </c>
      <c r="P31" s="119">
        <v>2</v>
      </c>
      <c r="Q31" s="142"/>
      <c r="R31" s="142"/>
      <c r="S31" s="143"/>
      <c r="T31" s="142"/>
      <c r="U31" s="142"/>
      <c r="V31" s="143"/>
      <c r="W31" s="114">
        <f t="shared" si="0"/>
        <v>60</v>
      </c>
      <c r="X31" s="146">
        <f>SUM(V31,S31,P31,M31,J31,G31)</f>
        <v>3</v>
      </c>
    </row>
    <row r="32" spans="1:24" ht="15">
      <c r="A32" s="253"/>
      <c r="B32" s="122" t="s">
        <v>22</v>
      </c>
      <c r="C32" s="116" t="s">
        <v>16</v>
      </c>
      <c r="D32" s="116" t="s">
        <v>54</v>
      </c>
      <c r="E32" s="140">
        <v>15</v>
      </c>
      <c r="F32" s="140" t="s">
        <v>77</v>
      </c>
      <c r="G32" s="141">
        <v>1</v>
      </c>
      <c r="H32" s="140"/>
      <c r="I32" s="145"/>
      <c r="J32" s="141"/>
      <c r="K32" s="118"/>
      <c r="L32" s="118"/>
      <c r="M32" s="119"/>
      <c r="N32" s="118"/>
      <c r="O32" s="118"/>
      <c r="P32" s="119"/>
      <c r="Q32" s="142"/>
      <c r="R32" s="142"/>
      <c r="S32" s="143"/>
      <c r="T32" s="142"/>
      <c r="U32" s="142"/>
      <c r="V32" s="143"/>
      <c r="W32" s="114">
        <f t="shared" si="0"/>
        <v>15</v>
      </c>
      <c r="X32" s="146">
        <f>SUM(V32,S32,P32,M32,J32,G32)</f>
        <v>1</v>
      </c>
    </row>
    <row r="33" spans="1:24" ht="15">
      <c r="A33" s="253"/>
      <c r="B33" s="122" t="s">
        <v>17</v>
      </c>
      <c r="C33" s="116" t="s">
        <v>16</v>
      </c>
      <c r="D33" s="116" t="s">
        <v>54</v>
      </c>
      <c r="E33" s="145"/>
      <c r="F33" s="145"/>
      <c r="G33" s="149"/>
      <c r="H33" s="140">
        <v>15</v>
      </c>
      <c r="I33" s="140" t="s">
        <v>77</v>
      </c>
      <c r="J33" s="141">
        <v>1</v>
      </c>
      <c r="K33" s="164"/>
      <c r="L33" s="164"/>
      <c r="M33" s="164"/>
      <c r="N33" s="118"/>
      <c r="O33" s="118"/>
      <c r="P33" s="119"/>
      <c r="Q33" s="142"/>
      <c r="R33" s="142"/>
      <c r="S33" s="143"/>
      <c r="T33" s="142"/>
      <c r="U33" s="142"/>
      <c r="V33" s="143"/>
      <c r="W33" s="114">
        <f t="shared" si="0"/>
        <v>15</v>
      </c>
      <c r="X33" s="144">
        <f>SUM(G33,J33,M33,P33,S33,V33,)</f>
        <v>1</v>
      </c>
    </row>
    <row r="34" spans="1:24" ht="15">
      <c r="A34" s="253"/>
      <c r="B34" s="122" t="s">
        <v>23</v>
      </c>
      <c r="C34" s="116" t="s">
        <v>16</v>
      </c>
      <c r="D34" s="116" t="s">
        <v>54</v>
      </c>
      <c r="E34" s="140"/>
      <c r="F34" s="145"/>
      <c r="G34" s="141"/>
      <c r="H34" s="140">
        <v>30</v>
      </c>
      <c r="I34" s="140" t="s">
        <v>77</v>
      </c>
      <c r="J34" s="141">
        <v>2</v>
      </c>
      <c r="K34" s="118"/>
      <c r="L34" s="118"/>
      <c r="M34" s="119"/>
      <c r="N34" s="118"/>
      <c r="O34" s="118"/>
      <c r="P34" s="119"/>
      <c r="Q34" s="142"/>
      <c r="R34" s="142"/>
      <c r="S34" s="143"/>
      <c r="T34" s="142"/>
      <c r="U34" s="142"/>
      <c r="V34" s="143"/>
      <c r="W34" s="114">
        <f t="shared" si="0"/>
        <v>30</v>
      </c>
      <c r="X34" s="146">
        <f>SUM(V34,S34,P34,M34,J34,G34)</f>
        <v>2</v>
      </c>
    </row>
    <row r="35" spans="1:24" ht="15">
      <c r="A35" s="253"/>
      <c r="B35" s="122" t="s">
        <v>24</v>
      </c>
      <c r="C35" s="116" t="s">
        <v>16</v>
      </c>
      <c r="D35" s="116" t="s">
        <v>54</v>
      </c>
      <c r="E35" s="140"/>
      <c r="F35" s="140"/>
      <c r="G35" s="141"/>
      <c r="H35" s="140">
        <v>30</v>
      </c>
      <c r="I35" s="140" t="s">
        <v>77</v>
      </c>
      <c r="J35" s="141">
        <v>2</v>
      </c>
      <c r="K35" s="118">
        <v>30</v>
      </c>
      <c r="L35" s="118" t="s">
        <v>77</v>
      </c>
      <c r="M35" s="119">
        <v>2</v>
      </c>
      <c r="N35" s="118"/>
      <c r="O35" s="118"/>
      <c r="P35" s="119"/>
      <c r="Q35" s="142">
        <v>30</v>
      </c>
      <c r="R35" s="145" t="s">
        <v>77</v>
      </c>
      <c r="S35" s="143">
        <v>2</v>
      </c>
      <c r="T35" s="142">
        <v>30</v>
      </c>
      <c r="U35" s="145" t="s">
        <v>77</v>
      </c>
      <c r="V35" s="143">
        <v>2</v>
      </c>
      <c r="W35" s="114">
        <f t="shared" si="0"/>
        <v>120</v>
      </c>
      <c r="X35" s="146">
        <f>SUM(V35,S35,P35,M35,J35,G35)</f>
        <v>8</v>
      </c>
    </row>
    <row r="36" spans="1:24" ht="15">
      <c r="A36" s="123"/>
      <c r="B36" s="124"/>
      <c r="D36" s="125" t="s">
        <v>21</v>
      </c>
      <c r="E36" s="126">
        <f>SUM(E4:E35)</f>
        <v>500</v>
      </c>
      <c r="F36" s="126"/>
      <c r="G36" s="127">
        <f>SUM(G4:G35)</f>
        <v>29.5</v>
      </c>
      <c r="H36" s="126">
        <f>SUM(H4:H35)</f>
        <v>600</v>
      </c>
      <c r="I36" s="126"/>
      <c r="J36" s="127">
        <f>SUM(J4:J35)</f>
        <v>45</v>
      </c>
      <c r="K36" s="128">
        <f>SUM(K4:K35)</f>
        <v>345</v>
      </c>
      <c r="L36" s="128"/>
      <c r="M36" s="129">
        <f>SUM(M4:M35)</f>
        <v>26.5</v>
      </c>
      <c r="N36" s="128">
        <f>SUM(N4:N35)</f>
        <v>315</v>
      </c>
      <c r="O36" s="128"/>
      <c r="P36" s="129">
        <f>SUM(P4:P35)</f>
        <v>32</v>
      </c>
      <c r="Q36" s="151">
        <f>SUM(Q4:Q35)</f>
        <v>240</v>
      </c>
      <c r="R36" s="151"/>
      <c r="S36" s="152">
        <f>SUM(S4:S35)</f>
        <v>21.5</v>
      </c>
      <c r="T36" s="151">
        <f>SUM(T4:T35)</f>
        <v>210</v>
      </c>
      <c r="U36" s="151"/>
      <c r="V36" s="152">
        <f>SUM(V4:V35)</f>
        <v>32.5</v>
      </c>
      <c r="W36" s="125">
        <f>SUM(W4:W35)</f>
        <v>2180</v>
      </c>
      <c r="X36" s="130">
        <f>SUM(X4:X35)</f>
        <v>187</v>
      </c>
    </row>
    <row r="37" spans="1:24" ht="15">
      <c r="A37" s="131"/>
      <c r="B37" s="131"/>
      <c r="C37" s="131"/>
      <c r="D37" s="121" t="s">
        <v>59</v>
      </c>
      <c r="E37" s="247">
        <f>SUM(E36,H36)</f>
        <v>1100</v>
      </c>
      <c r="F37" s="247"/>
      <c r="G37" s="247"/>
      <c r="H37" s="247">
        <f>SUM(G36,J36)</f>
        <v>74.5</v>
      </c>
      <c r="I37" s="247"/>
      <c r="J37" s="247"/>
      <c r="K37" s="247">
        <f>SUM(K36,N36)</f>
        <v>660</v>
      </c>
      <c r="L37" s="247"/>
      <c r="M37" s="247"/>
      <c r="N37" s="247">
        <f>SUM(M36,P36)</f>
        <v>58.5</v>
      </c>
      <c r="O37" s="247"/>
      <c r="P37" s="247"/>
      <c r="Q37" s="247">
        <f>SUM(Q36,T36)</f>
        <v>450</v>
      </c>
      <c r="R37" s="247"/>
      <c r="S37" s="247"/>
      <c r="T37" s="247">
        <f>SUM(S36,V36)</f>
        <v>54</v>
      </c>
      <c r="U37" s="247"/>
      <c r="V37" s="247"/>
      <c r="W37" s="133">
        <f>SUM(E37,K37,Q37)</f>
        <v>2210</v>
      </c>
      <c r="X37" s="249" t="s">
        <v>2</v>
      </c>
    </row>
    <row r="38" spans="1:24" ht="15">
      <c r="A38" s="131"/>
      <c r="B38" s="131"/>
      <c r="C38" s="131"/>
      <c r="D38" s="153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5"/>
      <c r="W38" s="162">
        <f>SUM(X5,X8,X9,X25:X26,X28:X35)</f>
        <v>57</v>
      </c>
      <c r="X38" s="249"/>
    </row>
    <row r="39" ht="15">
      <c r="S39" s="103" t="s">
        <v>80</v>
      </c>
    </row>
  </sheetData>
  <sheetProtection/>
  <mergeCells count="27">
    <mergeCell ref="Q37:S37"/>
    <mergeCell ref="T37:V37"/>
    <mergeCell ref="X37:X38"/>
    <mergeCell ref="A4:A10"/>
    <mergeCell ref="A12:A19"/>
    <mergeCell ref="A20:A24"/>
    <mergeCell ref="A25:A27"/>
    <mergeCell ref="A28:A35"/>
    <mergeCell ref="E37:G37"/>
    <mergeCell ref="H37:J37"/>
    <mergeCell ref="K37:M37"/>
    <mergeCell ref="W1:W3"/>
    <mergeCell ref="X1:X3"/>
    <mergeCell ref="H2:J2"/>
    <mergeCell ref="K2:M2"/>
    <mergeCell ref="N2:P2"/>
    <mergeCell ref="Q2:S2"/>
    <mergeCell ref="T2:V2"/>
    <mergeCell ref="N37:P37"/>
    <mergeCell ref="Q1:V1"/>
    <mergeCell ref="E1:J1"/>
    <mergeCell ref="K1:P1"/>
    <mergeCell ref="A1:A3"/>
    <mergeCell ref="B1:B3"/>
    <mergeCell ref="C1:C3"/>
    <mergeCell ref="D1:D3"/>
    <mergeCell ref="E2:G2"/>
  </mergeCells>
  <printOptions/>
  <pageMargins left="0.25" right="0.25" top="0.75" bottom="0.75" header="0.3" footer="0.3"/>
  <pageSetup fitToHeight="1" fitToWidth="1" horizontalDpi="600" verticalDpi="600" orientation="landscape" paperSize="9" scale="80" r:id="rId1"/>
  <headerFooter>
    <oddHeader>&amp;C&amp;"Calibri,Pogrubiony"Gitara, lutnia
Studia I stopnia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6"/>
  <sheetViews>
    <sheetView view="pageLayout" zoomScaleNormal="90" workbookViewId="0" topLeftCell="B3">
      <selection activeCell="D29" sqref="D29"/>
    </sheetView>
  </sheetViews>
  <sheetFormatPr defaultColWidth="9.140625" defaultRowHeight="15"/>
  <cols>
    <col min="1" max="1" width="5.7109375" style="5" bestFit="1" customWidth="1"/>
    <col min="2" max="2" width="36.140625" style="5" bestFit="1" customWidth="1"/>
    <col min="3" max="3" width="12.57421875" style="5" bestFit="1" customWidth="1"/>
    <col min="4" max="4" width="7.7109375" style="5" bestFit="1" customWidth="1"/>
    <col min="5" max="5" width="5.00390625" style="5" bestFit="1" customWidth="1"/>
    <col min="6" max="6" width="3.7109375" style="5" bestFit="1" customWidth="1"/>
    <col min="7" max="7" width="4.57421875" style="5" bestFit="1" customWidth="1"/>
    <col min="8" max="8" width="5.00390625" style="5" bestFit="1" customWidth="1"/>
    <col min="9" max="9" width="3.7109375" style="5" bestFit="1" customWidth="1"/>
    <col min="10" max="11" width="5.00390625" style="5" bestFit="1" customWidth="1"/>
    <col min="12" max="12" width="3.7109375" style="5" bestFit="1" customWidth="1"/>
    <col min="13" max="13" width="4.57421875" style="5" bestFit="1" customWidth="1"/>
    <col min="14" max="14" width="5.00390625" style="5" bestFit="1" customWidth="1"/>
    <col min="15" max="15" width="3.7109375" style="5" bestFit="1" customWidth="1"/>
    <col min="16" max="16" width="4.57421875" style="5" bestFit="1" customWidth="1"/>
    <col min="17" max="18" width="6.00390625" style="5" bestFit="1" customWidth="1"/>
    <col min="19" max="16384" width="9.140625" style="5" customWidth="1"/>
  </cols>
  <sheetData>
    <row r="1" spans="1:18" ht="12.75">
      <c r="A1" s="265" t="s">
        <v>47</v>
      </c>
      <c r="B1" s="266" t="s">
        <v>38</v>
      </c>
      <c r="C1" s="259" t="s">
        <v>39</v>
      </c>
      <c r="D1" s="259" t="s">
        <v>63</v>
      </c>
      <c r="E1" s="262" t="s">
        <v>0</v>
      </c>
      <c r="F1" s="262"/>
      <c r="G1" s="262"/>
      <c r="H1" s="262"/>
      <c r="I1" s="262"/>
      <c r="J1" s="262"/>
      <c r="K1" s="261" t="s">
        <v>8</v>
      </c>
      <c r="L1" s="261"/>
      <c r="M1" s="261"/>
      <c r="N1" s="261"/>
      <c r="O1" s="261"/>
      <c r="P1" s="261"/>
      <c r="Q1" s="259" t="s">
        <v>62</v>
      </c>
      <c r="R1" s="259" t="s">
        <v>2</v>
      </c>
    </row>
    <row r="2" spans="1:18" ht="12.75">
      <c r="A2" s="265"/>
      <c r="B2" s="266"/>
      <c r="C2" s="259"/>
      <c r="D2" s="259"/>
      <c r="E2" s="262" t="s">
        <v>1</v>
      </c>
      <c r="F2" s="262"/>
      <c r="G2" s="262"/>
      <c r="H2" s="262" t="s">
        <v>3</v>
      </c>
      <c r="I2" s="262"/>
      <c r="J2" s="262"/>
      <c r="K2" s="261" t="s">
        <v>4</v>
      </c>
      <c r="L2" s="261"/>
      <c r="M2" s="261"/>
      <c r="N2" s="261" t="s">
        <v>5</v>
      </c>
      <c r="O2" s="261"/>
      <c r="P2" s="261"/>
      <c r="Q2" s="259"/>
      <c r="R2" s="259"/>
    </row>
    <row r="3" spans="1:18" ht="12.75">
      <c r="A3" s="265"/>
      <c r="B3" s="266"/>
      <c r="C3" s="259"/>
      <c r="D3" s="259"/>
      <c r="E3" s="57" t="s">
        <v>61</v>
      </c>
      <c r="F3" s="57" t="s">
        <v>40</v>
      </c>
      <c r="G3" s="59" t="s">
        <v>2</v>
      </c>
      <c r="H3" s="57" t="s">
        <v>61</v>
      </c>
      <c r="I3" s="57" t="s">
        <v>40</v>
      </c>
      <c r="J3" s="59" t="s">
        <v>2</v>
      </c>
      <c r="K3" s="58" t="s">
        <v>61</v>
      </c>
      <c r="L3" s="57" t="s">
        <v>40</v>
      </c>
      <c r="M3" s="60" t="s">
        <v>2</v>
      </c>
      <c r="N3" s="58" t="s">
        <v>61</v>
      </c>
      <c r="O3" s="57" t="s">
        <v>40</v>
      </c>
      <c r="P3" s="60" t="s">
        <v>2</v>
      </c>
      <c r="Q3" s="259"/>
      <c r="R3" s="259"/>
    </row>
    <row r="4" spans="1:18" ht="12.75">
      <c r="A4" s="260"/>
      <c r="B4" s="11" t="s">
        <v>75</v>
      </c>
      <c r="C4" s="19" t="s">
        <v>10</v>
      </c>
      <c r="D4" s="19" t="s">
        <v>53</v>
      </c>
      <c r="E4" s="75">
        <v>30</v>
      </c>
      <c r="F4" s="75" t="s">
        <v>76</v>
      </c>
      <c r="G4" s="76">
        <v>10</v>
      </c>
      <c r="H4" s="75">
        <v>30</v>
      </c>
      <c r="I4" s="75" t="s">
        <v>76</v>
      </c>
      <c r="J4" s="76">
        <v>10</v>
      </c>
      <c r="K4" s="90">
        <v>30</v>
      </c>
      <c r="L4" s="91" t="s">
        <v>77</v>
      </c>
      <c r="M4" s="92">
        <v>17</v>
      </c>
      <c r="N4" s="90">
        <v>30</v>
      </c>
      <c r="O4" s="91" t="s">
        <v>77</v>
      </c>
      <c r="P4" s="92">
        <v>23</v>
      </c>
      <c r="Q4" s="61">
        <f aca="true" t="shared" si="0" ref="Q4:Q19">SUM(E4,H4,K4,N4)</f>
        <v>120</v>
      </c>
      <c r="R4" s="20">
        <f aca="true" t="shared" si="1" ref="R4:R19">SUM(G4,J4,M4,P4)</f>
        <v>60</v>
      </c>
    </row>
    <row r="5" spans="1:18" ht="12.75">
      <c r="A5" s="260"/>
      <c r="B5" s="18" t="s">
        <v>44</v>
      </c>
      <c r="C5" s="21" t="s">
        <v>37</v>
      </c>
      <c r="D5" s="21" t="s">
        <v>54</v>
      </c>
      <c r="E5" s="75"/>
      <c r="F5" s="75"/>
      <c r="G5" s="76"/>
      <c r="H5" s="75"/>
      <c r="I5" s="75"/>
      <c r="J5" s="76"/>
      <c r="K5" s="90">
        <v>15</v>
      </c>
      <c r="L5" s="91" t="s">
        <v>77</v>
      </c>
      <c r="M5" s="92">
        <v>3</v>
      </c>
      <c r="N5" s="90"/>
      <c r="O5" s="91"/>
      <c r="P5" s="92"/>
      <c r="Q5" s="61">
        <f t="shared" si="0"/>
        <v>15</v>
      </c>
      <c r="R5" s="66">
        <f t="shared" si="1"/>
        <v>3</v>
      </c>
    </row>
    <row r="6" spans="1:18" ht="12.75">
      <c r="A6" s="260"/>
      <c r="B6" s="18" t="s">
        <v>45</v>
      </c>
      <c r="C6" s="21" t="s">
        <v>37</v>
      </c>
      <c r="D6" s="21" t="s">
        <v>54</v>
      </c>
      <c r="E6" s="75"/>
      <c r="F6" s="75"/>
      <c r="G6" s="76"/>
      <c r="H6" s="75"/>
      <c r="I6" s="75"/>
      <c r="J6" s="76"/>
      <c r="K6" s="90"/>
      <c r="L6" s="91"/>
      <c r="M6" s="92"/>
      <c r="N6" s="90">
        <v>15</v>
      </c>
      <c r="O6" s="91" t="s">
        <v>77</v>
      </c>
      <c r="P6" s="92">
        <v>3</v>
      </c>
      <c r="Q6" s="61">
        <f t="shared" si="0"/>
        <v>15</v>
      </c>
      <c r="R6" s="66">
        <f t="shared" si="1"/>
        <v>3</v>
      </c>
    </row>
    <row r="7" spans="1:18" ht="12.75">
      <c r="A7" s="260"/>
      <c r="B7" s="18" t="s">
        <v>11</v>
      </c>
      <c r="C7" s="19" t="s">
        <v>37</v>
      </c>
      <c r="D7" s="19" t="s">
        <v>53</v>
      </c>
      <c r="E7" s="77">
        <v>30</v>
      </c>
      <c r="F7" s="99" t="s">
        <v>76</v>
      </c>
      <c r="G7" s="78">
        <v>4</v>
      </c>
      <c r="H7" s="77">
        <v>30</v>
      </c>
      <c r="I7" s="75" t="s">
        <v>76</v>
      </c>
      <c r="J7" s="78">
        <v>4</v>
      </c>
      <c r="K7" s="93"/>
      <c r="L7" s="93"/>
      <c r="M7" s="93"/>
      <c r="N7" s="93"/>
      <c r="O7" s="93"/>
      <c r="P7" s="93"/>
      <c r="Q7" s="61">
        <f>SUM(E7,H7,K7,N7)</f>
        <v>60</v>
      </c>
      <c r="R7" s="66">
        <f>SUM(G7,J7,M7,P7)</f>
        <v>8</v>
      </c>
    </row>
    <row r="8" spans="1:18" ht="12.75">
      <c r="A8" s="260"/>
      <c r="B8" s="18" t="s">
        <v>68</v>
      </c>
      <c r="C8" s="21" t="s">
        <v>10</v>
      </c>
      <c r="D8" s="21" t="s">
        <v>54</v>
      </c>
      <c r="E8" s="75">
        <v>30</v>
      </c>
      <c r="F8" s="99" t="s">
        <v>77</v>
      </c>
      <c r="G8" s="76">
        <v>1</v>
      </c>
      <c r="H8" s="75">
        <v>30</v>
      </c>
      <c r="I8" s="99" t="s">
        <v>77</v>
      </c>
      <c r="J8" s="76">
        <v>1</v>
      </c>
      <c r="K8" s="90">
        <v>30</v>
      </c>
      <c r="L8" s="96" t="s">
        <v>77</v>
      </c>
      <c r="M8" s="92">
        <v>1</v>
      </c>
      <c r="N8" s="90">
        <v>30</v>
      </c>
      <c r="O8" s="96" t="s">
        <v>77</v>
      </c>
      <c r="P8" s="92">
        <v>1</v>
      </c>
      <c r="Q8" s="61">
        <f t="shared" si="0"/>
        <v>120</v>
      </c>
      <c r="R8" s="67">
        <f t="shared" si="1"/>
        <v>4</v>
      </c>
    </row>
    <row r="9" spans="1:18" ht="12.75">
      <c r="A9" s="260"/>
      <c r="B9" s="18" t="s">
        <v>51</v>
      </c>
      <c r="C9" s="21" t="s">
        <v>10</v>
      </c>
      <c r="D9" s="21" t="s">
        <v>54</v>
      </c>
      <c r="E9" s="75">
        <v>15</v>
      </c>
      <c r="F9" s="99" t="s">
        <v>77</v>
      </c>
      <c r="G9" s="76">
        <v>0.5</v>
      </c>
      <c r="H9" s="75">
        <v>15</v>
      </c>
      <c r="I9" s="99" t="s">
        <v>77</v>
      </c>
      <c r="J9" s="76">
        <v>0.5</v>
      </c>
      <c r="K9" s="90"/>
      <c r="L9" s="91"/>
      <c r="M9" s="92"/>
      <c r="N9" s="90"/>
      <c r="O9" s="91"/>
      <c r="P9" s="92"/>
      <c r="Q9" s="61">
        <f t="shared" si="0"/>
        <v>30</v>
      </c>
      <c r="R9" s="67">
        <f t="shared" si="1"/>
        <v>1</v>
      </c>
    </row>
    <row r="10" spans="1:18" ht="12.75">
      <c r="A10" s="260"/>
      <c r="B10" s="18" t="s">
        <v>50</v>
      </c>
      <c r="C10" s="21" t="s">
        <v>10</v>
      </c>
      <c r="D10" s="21" t="s">
        <v>54</v>
      </c>
      <c r="E10" s="75">
        <v>30</v>
      </c>
      <c r="F10" s="99" t="s">
        <v>77</v>
      </c>
      <c r="G10" s="76">
        <v>1</v>
      </c>
      <c r="H10" s="75">
        <v>30</v>
      </c>
      <c r="I10" s="99" t="s">
        <v>77</v>
      </c>
      <c r="J10" s="76">
        <v>1</v>
      </c>
      <c r="K10" s="90"/>
      <c r="L10" s="91"/>
      <c r="M10" s="92"/>
      <c r="N10" s="90"/>
      <c r="O10" s="91"/>
      <c r="P10" s="92"/>
      <c r="Q10" s="61">
        <f t="shared" si="0"/>
        <v>60</v>
      </c>
      <c r="R10" s="67">
        <f t="shared" si="1"/>
        <v>2</v>
      </c>
    </row>
    <row r="11" spans="1:18" ht="12.75">
      <c r="A11" s="260"/>
      <c r="B11" s="18" t="s">
        <v>49</v>
      </c>
      <c r="C11" s="21" t="s">
        <v>10</v>
      </c>
      <c r="D11" s="21" t="s">
        <v>53</v>
      </c>
      <c r="E11" s="77">
        <v>90</v>
      </c>
      <c r="F11" s="99" t="s">
        <v>77</v>
      </c>
      <c r="G11" s="78">
        <v>4</v>
      </c>
      <c r="H11" s="77">
        <v>90</v>
      </c>
      <c r="I11" s="100" t="s">
        <v>78</v>
      </c>
      <c r="J11" s="78">
        <v>4</v>
      </c>
      <c r="K11" s="93"/>
      <c r="L11" s="93"/>
      <c r="M11" s="93"/>
      <c r="N11" s="93"/>
      <c r="O11" s="93"/>
      <c r="P11" s="93"/>
      <c r="Q11" s="61">
        <f t="shared" si="0"/>
        <v>180</v>
      </c>
      <c r="R11" s="67">
        <f t="shared" si="1"/>
        <v>8</v>
      </c>
    </row>
    <row r="12" spans="1:18" ht="12.75">
      <c r="A12" s="260"/>
      <c r="B12" s="18" t="s">
        <v>69</v>
      </c>
      <c r="C12" s="21" t="s">
        <v>37</v>
      </c>
      <c r="D12" s="21" t="s">
        <v>54</v>
      </c>
      <c r="E12" s="75">
        <v>15</v>
      </c>
      <c r="F12" s="99" t="s">
        <v>77</v>
      </c>
      <c r="G12" s="76">
        <v>1</v>
      </c>
      <c r="H12" s="75">
        <v>15</v>
      </c>
      <c r="I12" s="100" t="s">
        <v>77</v>
      </c>
      <c r="J12" s="76">
        <v>1</v>
      </c>
      <c r="K12" s="90">
        <v>15</v>
      </c>
      <c r="L12" s="97" t="s">
        <v>77</v>
      </c>
      <c r="M12" s="92">
        <v>1</v>
      </c>
      <c r="N12" s="90">
        <v>15</v>
      </c>
      <c r="O12" s="97" t="s">
        <v>77</v>
      </c>
      <c r="P12" s="92">
        <v>1</v>
      </c>
      <c r="Q12" s="61">
        <f>SUM(E12,H12,K12,N12)</f>
        <v>60</v>
      </c>
      <c r="R12" s="66">
        <f>SUM(G12,J12,M12,P12)</f>
        <v>4</v>
      </c>
    </row>
    <row r="13" spans="1:18" ht="12.75">
      <c r="A13" s="260"/>
      <c r="B13" s="11" t="s">
        <v>103</v>
      </c>
      <c r="C13" s="19" t="s">
        <v>10</v>
      </c>
      <c r="D13" s="19" t="s">
        <v>54</v>
      </c>
      <c r="E13" s="77">
        <v>30</v>
      </c>
      <c r="F13" s="99" t="s">
        <v>77</v>
      </c>
      <c r="G13" s="78">
        <v>1</v>
      </c>
      <c r="H13" s="77">
        <v>30</v>
      </c>
      <c r="I13" s="100" t="s">
        <v>79</v>
      </c>
      <c r="J13" s="78">
        <v>2</v>
      </c>
      <c r="K13" s="93"/>
      <c r="L13" s="93"/>
      <c r="M13" s="93"/>
      <c r="N13" s="93"/>
      <c r="O13" s="93"/>
      <c r="P13" s="93"/>
      <c r="Q13" s="61">
        <f t="shared" si="0"/>
        <v>60</v>
      </c>
      <c r="R13" s="20">
        <f t="shared" si="1"/>
        <v>3</v>
      </c>
    </row>
    <row r="14" spans="1:18" ht="12.75">
      <c r="A14" s="260"/>
      <c r="B14" s="18" t="s">
        <v>52</v>
      </c>
      <c r="C14" s="19" t="s">
        <v>10</v>
      </c>
      <c r="D14" s="19" t="s">
        <v>53</v>
      </c>
      <c r="E14" s="77">
        <v>15</v>
      </c>
      <c r="F14" s="99" t="s">
        <v>77</v>
      </c>
      <c r="G14" s="98" t="s">
        <v>100</v>
      </c>
      <c r="H14" s="77">
        <v>15</v>
      </c>
      <c r="I14" s="100" t="s">
        <v>79</v>
      </c>
      <c r="J14" s="78">
        <v>1</v>
      </c>
      <c r="K14" s="90"/>
      <c r="L14" s="90"/>
      <c r="M14" s="92"/>
      <c r="N14" s="90"/>
      <c r="O14" s="90"/>
      <c r="P14" s="92"/>
      <c r="Q14" s="61">
        <f t="shared" si="0"/>
        <v>30</v>
      </c>
      <c r="R14" s="20">
        <f t="shared" si="1"/>
        <v>1</v>
      </c>
    </row>
    <row r="15" spans="1:18" ht="12.75">
      <c r="A15" s="260"/>
      <c r="B15" s="18" t="s">
        <v>15</v>
      </c>
      <c r="C15" s="19" t="s">
        <v>10</v>
      </c>
      <c r="D15" s="19" t="s">
        <v>53</v>
      </c>
      <c r="E15" s="75"/>
      <c r="F15" s="77"/>
      <c r="G15" s="76"/>
      <c r="H15" s="75"/>
      <c r="I15" s="77"/>
      <c r="J15" s="76"/>
      <c r="K15" s="90">
        <v>30</v>
      </c>
      <c r="L15" s="97" t="s">
        <v>77</v>
      </c>
      <c r="M15" s="92">
        <v>1</v>
      </c>
      <c r="N15" s="90">
        <v>30</v>
      </c>
      <c r="O15" s="97" t="s">
        <v>79</v>
      </c>
      <c r="P15" s="92">
        <v>2</v>
      </c>
      <c r="Q15" s="61">
        <f t="shared" si="0"/>
        <v>60</v>
      </c>
      <c r="R15" s="20">
        <f t="shared" si="1"/>
        <v>3</v>
      </c>
    </row>
    <row r="16" spans="1:18" ht="12.75">
      <c r="A16" s="260"/>
      <c r="B16" s="22" t="s">
        <v>27</v>
      </c>
      <c r="C16" s="21" t="s">
        <v>10</v>
      </c>
      <c r="D16" s="21" t="s">
        <v>53</v>
      </c>
      <c r="E16" s="75">
        <v>30</v>
      </c>
      <c r="F16" s="99" t="s">
        <v>77</v>
      </c>
      <c r="G16" s="76">
        <v>1</v>
      </c>
      <c r="H16" s="75">
        <v>30</v>
      </c>
      <c r="I16" s="99" t="s">
        <v>79</v>
      </c>
      <c r="J16" s="76">
        <v>2</v>
      </c>
      <c r="K16" s="90"/>
      <c r="L16" s="90"/>
      <c r="M16" s="92"/>
      <c r="N16" s="90"/>
      <c r="O16" s="90"/>
      <c r="P16" s="92"/>
      <c r="Q16" s="61">
        <f t="shared" si="0"/>
        <v>60</v>
      </c>
      <c r="R16" s="20">
        <f t="shared" si="1"/>
        <v>3</v>
      </c>
    </row>
    <row r="17" spans="1:18" ht="12.75">
      <c r="A17" s="260"/>
      <c r="B17" s="18" t="s">
        <v>30</v>
      </c>
      <c r="C17" s="19" t="s">
        <v>10</v>
      </c>
      <c r="D17" s="19" t="s">
        <v>53</v>
      </c>
      <c r="E17" s="75"/>
      <c r="F17" s="77"/>
      <c r="G17" s="76"/>
      <c r="H17" s="75">
        <v>30</v>
      </c>
      <c r="I17" s="99" t="s">
        <v>79</v>
      </c>
      <c r="J17" s="76">
        <v>2</v>
      </c>
      <c r="K17" s="90"/>
      <c r="L17" s="90"/>
      <c r="M17" s="92"/>
      <c r="N17" s="90"/>
      <c r="O17" s="90"/>
      <c r="P17" s="92"/>
      <c r="Q17" s="61">
        <f>SUM(E17,H17,K17,N17)</f>
        <v>30</v>
      </c>
      <c r="R17" s="20">
        <f>SUM(G17,J17,M17,P17)</f>
        <v>2</v>
      </c>
    </row>
    <row r="18" spans="1:18" ht="12.75">
      <c r="A18" s="260"/>
      <c r="B18" s="18" t="s">
        <v>28</v>
      </c>
      <c r="C18" s="19" t="s">
        <v>10</v>
      </c>
      <c r="D18" s="19" t="s">
        <v>53</v>
      </c>
      <c r="E18" s="75">
        <v>30</v>
      </c>
      <c r="F18" s="99" t="s">
        <v>77</v>
      </c>
      <c r="G18" s="76">
        <v>1</v>
      </c>
      <c r="H18" s="75">
        <v>30</v>
      </c>
      <c r="I18" s="99" t="s">
        <v>79</v>
      </c>
      <c r="J18" s="76">
        <v>2</v>
      </c>
      <c r="K18" s="90"/>
      <c r="L18" s="90"/>
      <c r="M18" s="92"/>
      <c r="N18" s="90"/>
      <c r="O18" s="90"/>
      <c r="P18" s="92"/>
      <c r="Q18" s="61">
        <f t="shared" si="0"/>
        <v>60</v>
      </c>
      <c r="R18" s="20">
        <f t="shared" si="1"/>
        <v>3</v>
      </c>
    </row>
    <row r="19" spans="1:18" ht="12.75">
      <c r="A19" s="260"/>
      <c r="B19" s="18" t="s">
        <v>29</v>
      </c>
      <c r="C19" s="19" t="s">
        <v>10</v>
      </c>
      <c r="D19" s="19" t="s">
        <v>53</v>
      </c>
      <c r="E19" s="75">
        <v>30</v>
      </c>
      <c r="F19" s="99" t="s">
        <v>77</v>
      </c>
      <c r="G19" s="76">
        <v>1</v>
      </c>
      <c r="H19" s="75">
        <v>30</v>
      </c>
      <c r="I19" s="99" t="s">
        <v>79</v>
      </c>
      <c r="J19" s="76">
        <v>2</v>
      </c>
      <c r="K19" s="90"/>
      <c r="L19" s="90"/>
      <c r="M19" s="92"/>
      <c r="N19" s="90"/>
      <c r="O19" s="90"/>
      <c r="P19" s="92"/>
      <c r="Q19" s="61">
        <f t="shared" si="0"/>
        <v>60</v>
      </c>
      <c r="R19" s="20">
        <f t="shared" si="1"/>
        <v>3</v>
      </c>
    </row>
    <row r="20" spans="1:18" ht="12.75">
      <c r="A20" s="260"/>
      <c r="B20" s="18" t="s">
        <v>46</v>
      </c>
      <c r="C20" s="19" t="s">
        <v>10</v>
      </c>
      <c r="D20" s="19" t="s">
        <v>53</v>
      </c>
      <c r="E20" s="75">
        <v>15</v>
      </c>
      <c r="F20" s="99" t="s">
        <v>77</v>
      </c>
      <c r="G20" s="76">
        <v>0.5</v>
      </c>
      <c r="H20" s="75"/>
      <c r="I20" s="75"/>
      <c r="J20" s="76"/>
      <c r="K20" s="90"/>
      <c r="L20" s="90"/>
      <c r="M20" s="92"/>
      <c r="N20" s="90"/>
      <c r="O20" s="90"/>
      <c r="P20" s="92"/>
      <c r="Q20" s="61">
        <f>SUM(E20,H20,K20,N20)</f>
        <v>15</v>
      </c>
      <c r="R20" s="20">
        <f>SUM(G20,J20,M20,P20)</f>
        <v>0.5</v>
      </c>
    </row>
    <row r="21" spans="1:18" ht="12.75">
      <c r="A21" s="260"/>
      <c r="B21" s="22" t="s">
        <v>57</v>
      </c>
      <c r="C21" s="21" t="s">
        <v>37</v>
      </c>
      <c r="D21" s="21" t="s">
        <v>54</v>
      </c>
      <c r="E21" s="95"/>
      <c r="F21" s="95"/>
      <c r="G21" s="95"/>
      <c r="H21" s="75">
        <v>30</v>
      </c>
      <c r="I21" s="100" t="s">
        <v>77</v>
      </c>
      <c r="J21" s="76">
        <v>2</v>
      </c>
      <c r="K21" s="91">
        <v>30</v>
      </c>
      <c r="L21" s="97" t="s">
        <v>79</v>
      </c>
      <c r="M21" s="94">
        <v>3</v>
      </c>
      <c r="N21" s="90"/>
      <c r="O21" s="90"/>
      <c r="P21" s="92"/>
      <c r="Q21" s="61">
        <f>SUM(H21,K21)</f>
        <v>60</v>
      </c>
      <c r="R21" s="66">
        <f>SUM(J21,M21)</f>
        <v>5</v>
      </c>
    </row>
    <row r="22" spans="1:18" ht="12.75">
      <c r="A22" s="260"/>
      <c r="B22" s="22" t="s">
        <v>65</v>
      </c>
      <c r="C22" s="21" t="s">
        <v>16</v>
      </c>
      <c r="D22" s="21" t="s">
        <v>55</v>
      </c>
      <c r="E22" s="75"/>
      <c r="F22" s="75"/>
      <c r="G22" s="76">
        <v>4</v>
      </c>
      <c r="H22" s="75"/>
      <c r="I22" s="75"/>
      <c r="J22" s="76">
        <v>4</v>
      </c>
      <c r="K22" s="90"/>
      <c r="L22" s="90"/>
      <c r="M22" s="92">
        <v>4</v>
      </c>
      <c r="N22" s="90"/>
      <c r="O22" s="90">
        <v>2</v>
      </c>
      <c r="P22" s="92"/>
      <c r="Q22" s="61"/>
      <c r="R22" s="66">
        <f>SUM(G22,J22,M22,O22)</f>
        <v>14</v>
      </c>
    </row>
    <row r="23" spans="1:18" ht="12.75">
      <c r="A23" s="6"/>
      <c r="B23" s="7"/>
      <c r="D23" s="62" t="s">
        <v>21</v>
      </c>
      <c r="E23" s="63">
        <f>SUM(E4:E22)</f>
        <v>390</v>
      </c>
      <c r="F23" s="63"/>
      <c r="G23" s="65">
        <f>SUM(G4:G22)</f>
        <v>30</v>
      </c>
      <c r="H23" s="63">
        <f>SUM(H4:H22)</f>
        <v>435</v>
      </c>
      <c r="I23" s="63"/>
      <c r="J23" s="65">
        <f>SUM(J4:J22)</f>
        <v>38.5</v>
      </c>
      <c r="K23" s="64">
        <f>SUM(K4:K22)</f>
        <v>150</v>
      </c>
      <c r="L23" s="64"/>
      <c r="M23" s="68">
        <f>SUM(M4:M22)</f>
        <v>30</v>
      </c>
      <c r="N23" s="64">
        <f>SUM(N4:N22)</f>
        <v>120</v>
      </c>
      <c r="O23" s="64"/>
      <c r="P23" s="68">
        <f>SUM(P4:P22)</f>
        <v>30</v>
      </c>
      <c r="Q23" s="61">
        <f>SUM(Q4:Q22)</f>
        <v>1095</v>
      </c>
      <c r="R23" s="72">
        <f>SUM(R4:R22)</f>
        <v>130.5</v>
      </c>
    </row>
    <row r="24" spans="1:18" ht="12.75">
      <c r="A24" s="8"/>
      <c r="B24" s="8"/>
      <c r="C24" s="8"/>
      <c r="D24" s="70" t="s">
        <v>59</v>
      </c>
      <c r="E24" s="264">
        <f>SUM(E23,H23)</f>
        <v>825</v>
      </c>
      <c r="F24" s="264"/>
      <c r="G24" s="264"/>
      <c r="H24" s="264">
        <f>SUM(G23,J23)</f>
        <v>68.5</v>
      </c>
      <c r="I24" s="264"/>
      <c r="J24" s="264"/>
      <c r="K24" s="264">
        <f>SUM(K23,N23)</f>
        <v>270</v>
      </c>
      <c r="L24" s="264"/>
      <c r="M24" s="264"/>
      <c r="N24" s="264">
        <f>SUM(M23,P23)</f>
        <v>60</v>
      </c>
      <c r="O24" s="264"/>
      <c r="P24" s="264"/>
      <c r="Q24" s="71">
        <f>E24+K24</f>
        <v>1095</v>
      </c>
      <c r="R24" s="263" t="s">
        <v>2</v>
      </c>
    </row>
    <row r="25" spans="1:18" ht="12.75">
      <c r="A25" s="8"/>
      <c r="B25" s="8"/>
      <c r="C25" s="8"/>
      <c r="D25" s="8"/>
      <c r="E25" s="9"/>
      <c r="F25" s="9"/>
      <c r="G25" s="9"/>
      <c r="H25" s="9"/>
      <c r="I25" s="9"/>
      <c r="J25" s="9"/>
      <c r="K25" s="69"/>
      <c r="L25" s="69"/>
      <c r="M25" s="69"/>
      <c r="N25" s="69"/>
      <c r="O25" s="69"/>
      <c r="P25" s="69"/>
      <c r="Q25" s="23">
        <f>SUM(R5,R6,R7,R12,R21,R22)</f>
        <v>37</v>
      </c>
      <c r="R25" s="263"/>
    </row>
    <row r="26" spans="1:18" ht="12.75">
      <c r="A26" s="8"/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8">
        <v>36</v>
      </c>
      <c r="R26" s="8"/>
    </row>
  </sheetData>
  <sheetProtection/>
  <mergeCells count="21">
    <mergeCell ref="E24:G24"/>
    <mergeCell ref="A21:A22"/>
    <mergeCell ref="A13:A14"/>
    <mergeCell ref="E2:G2"/>
    <mergeCell ref="C1:C3"/>
    <mergeCell ref="E1:J1"/>
    <mergeCell ref="K1:P1"/>
    <mergeCell ref="A1:A3"/>
    <mergeCell ref="N2:P2"/>
    <mergeCell ref="B1:B3"/>
    <mergeCell ref="A4:A12"/>
    <mergeCell ref="D1:D3"/>
    <mergeCell ref="A15:A20"/>
    <mergeCell ref="K2:M2"/>
    <mergeCell ref="R1:R3"/>
    <mergeCell ref="H2:J2"/>
    <mergeCell ref="R24:R25"/>
    <mergeCell ref="Q1:Q3"/>
    <mergeCell ref="N24:P24"/>
    <mergeCell ref="K24:M24"/>
    <mergeCell ref="H24:J24"/>
  </mergeCells>
  <printOptions/>
  <pageMargins left="0.25" right="0.25" top="0.75" bottom="0.75" header="0.3" footer="0.3"/>
  <pageSetup fitToHeight="1" fitToWidth="1" horizontalDpi="600" verticalDpi="600" orientation="landscape" paperSize="9" r:id="rId1"/>
  <headerFooter>
    <oddHeader>&amp;CInstrumenty smyczkowe
Studia II stopnia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5"/>
  <sheetViews>
    <sheetView view="pageLayout" zoomScaleNormal="90" workbookViewId="0" topLeftCell="B1">
      <selection activeCell="B24" sqref="B24"/>
    </sheetView>
  </sheetViews>
  <sheetFormatPr defaultColWidth="9.140625" defaultRowHeight="15"/>
  <cols>
    <col min="1" max="1" width="5.7109375" style="5" bestFit="1" customWidth="1"/>
    <col min="2" max="2" width="36.140625" style="5" bestFit="1" customWidth="1"/>
    <col min="3" max="3" width="12.57421875" style="5" bestFit="1" customWidth="1"/>
    <col min="4" max="4" width="7.7109375" style="5" bestFit="1" customWidth="1"/>
    <col min="5" max="5" width="5.00390625" style="5" bestFit="1" customWidth="1"/>
    <col min="6" max="6" width="3.7109375" style="5" bestFit="1" customWidth="1"/>
    <col min="7" max="7" width="4.57421875" style="5" bestFit="1" customWidth="1"/>
    <col min="8" max="8" width="5.00390625" style="5" bestFit="1" customWidth="1"/>
    <col min="9" max="9" width="3.7109375" style="5" bestFit="1" customWidth="1"/>
    <col min="10" max="11" width="5.00390625" style="5" bestFit="1" customWidth="1"/>
    <col min="12" max="12" width="3.7109375" style="5" bestFit="1" customWidth="1"/>
    <col min="13" max="13" width="4.57421875" style="5" bestFit="1" customWidth="1"/>
    <col min="14" max="14" width="5.00390625" style="5" bestFit="1" customWidth="1"/>
    <col min="15" max="15" width="3.7109375" style="5" bestFit="1" customWidth="1"/>
    <col min="16" max="16" width="4.57421875" style="5" bestFit="1" customWidth="1"/>
    <col min="17" max="18" width="6.00390625" style="5" bestFit="1" customWidth="1"/>
    <col min="19" max="16384" width="9.140625" style="5" customWidth="1"/>
  </cols>
  <sheetData>
    <row r="1" spans="1:18" ht="12.75">
      <c r="A1" s="265" t="s">
        <v>47</v>
      </c>
      <c r="B1" s="266" t="s">
        <v>38</v>
      </c>
      <c r="C1" s="259" t="s">
        <v>39</v>
      </c>
      <c r="D1" s="259" t="s">
        <v>63</v>
      </c>
      <c r="E1" s="262" t="s">
        <v>0</v>
      </c>
      <c r="F1" s="262"/>
      <c r="G1" s="262"/>
      <c r="H1" s="262"/>
      <c r="I1" s="262"/>
      <c r="J1" s="262"/>
      <c r="K1" s="261" t="s">
        <v>8</v>
      </c>
      <c r="L1" s="261"/>
      <c r="M1" s="261"/>
      <c r="N1" s="261"/>
      <c r="O1" s="261"/>
      <c r="P1" s="261"/>
      <c r="Q1" s="259" t="s">
        <v>62</v>
      </c>
      <c r="R1" s="259" t="s">
        <v>2</v>
      </c>
    </row>
    <row r="2" spans="1:18" ht="12.75">
      <c r="A2" s="265"/>
      <c r="B2" s="266"/>
      <c r="C2" s="259"/>
      <c r="D2" s="259"/>
      <c r="E2" s="262" t="s">
        <v>1</v>
      </c>
      <c r="F2" s="262"/>
      <c r="G2" s="262"/>
      <c r="H2" s="262" t="s">
        <v>3</v>
      </c>
      <c r="I2" s="262"/>
      <c r="J2" s="262"/>
      <c r="K2" s="261" t="s">
        <v>4</v>
      </c>
      <c r="L2" s="261"/>
      <c r="M2" s="261"/>
      <c r="N2" s="261" t="s">
        <v>5</v>
      </c>
      <c r="O2" s="261"/>
      <c r="P2" s="261"/>
      <c r="Q2" s="259"/>
      <c r="R2" s="259"/>
    </row>
    <row r="3" spans="1:18" ht="12.75">
      <c r="A3" s="265"/>
      <c r="B3" s="266"/>
      <c r="C3" s="259"/>
      <c r="D3" s="259"/>
      <c r="E3" s="57" t="s">
        <v>61</v>
      </c>
      <c r="F3" s="57" t="s">
        <v>40</v>
      </c>
      <c r="G3" s="59" t="s">
        <v>2</v>
      </c>
      <c r="H3" s="57" t="s">
        <v>61</v>
      </c>
      <c r="I3" s="57" t="s">
        <v>40</v>
      </c>
      <c r="J3" s="59" t="s">
        <v>2</v>
      </c>
      <c r="K3" s="58" t="s">
        <v>61</v>
      </c>
      <c r="L3" s="57" t="s">
        <v>40</v>
      </c>
      <c r="M3" s="60" t="s">
        <v>2</v>
      </c>
      <c r="N3" s="58" t="s">
        <v>61</v>
      </c>
      <c r="O3" s="57" t="s">
        <v>40</v>
      </c>
      <c r="P3" s="60" t="s">
        <v>2</v>
      </c>
      <c r="Q3" s="259"/>
      <c r="R3" s="259"/>
    </row>
    <row r="4" spans="1:18" ht="12.75">
      <c r="A4" s="260"/>
      <c r="B4" s="11" t="s">
        <v>75</v>
      </c>
      <c r="C4" s="19" t="s">
        <v>10</v>
      </c>
      <c r="D4" s="19" t="s">
        <v>53</v>
      </c>
      <c r="E4" s="75">
        <v>30</v>
      </c>
      <c r="F4" s="75" t="s">
        <v>76</v>
      </c>
      <c r="G4" s="76">
        <v>10</v>
      </c>
      <c r="H4" s="75">
        <v>30</v>
      </c>
      <c r="I4" s="75" t="s">
        <v>76</v>
      </c>
      <c r="J4" s="76">
        <v>10</v>
      </c>
      <c r="K4" s="56">
        <v>30</v>
      </c>
      <c r="L4" s="55" t="s">
        <v>77</v>
      </c>
      <c r="M4" s="73">
        <v>17</v>
      </c>
      <c r="N4" s="56">
        <v>30</v>
      </c>
      <c r="O4" s="55" t="s">
        <v>77</v>
      </c>
      <c r="P4" s="73">
        <v>23</v>
      </c>
      <c r="Q4" s="61">
        <f aca="true" t="shared" si="0" ref="Q4:Q18">SUM(E4,H4,K4,N4)</f>
        <v>120</v>
      </c>
      <c r="R4" s="20">
        <f aca="true" t="shared" si="1" ref="R4:R18">SUM(G4,J4,M4,P4)</f>
        <v>60</v>
      </c>
    </row>
    <row r="5" spans="1:18" ht="12.75">
      <c r="A5" s="260"/>
      <c r="B5" s="18" t="s">
        <v>44</v>
      </c>
      <c r="C5" s="21" t="s">
        <v>37</v>
      </c>
      <c r="D5" s="21" t="s">
        <v>54</v>
      </c>
      <c r="E5" s="75"/>
      <c r="F5" s="75"/>
      <c r="G5" s="76"/>
      <c r="H5" s="75"/>
      <c r="I5" s="75"/>
      <c r="J5" s="76"/>
      <c r="K5" s="56">
        <v>15</v>
      </c>
      <c r="L5" s="55" t="s">
        <v>77</v>
      </c>
      <c r="M5" s="73">
        <v>3</v>
      </c>
      <c r="N5" s="56"/>
      <c r="O5" s="55"/>
      <c r="P5" s="73"/>
      <c r="Q5" s="61">
        <f t="shared" si="0"/>
        <v>15</v>
      </c>
      <c r="R5" s="66">
        <f t="shared" si="1"/>
        <v>3</v>
      </c>
    </row>
    <row r="6" spans="1:18" ht="12.75">
      <c r="A6" s="260"/>
      <c r="B6" s="18" t="s">
        <v>45</v>
      </c>
      <c r="C6" s="21" t="s">
        <v>37</v>
      </c>
      <c r="D6" s="21" t="s">
        <v>54</v>
      </c>
      <c r="E6" s="75"/>
      <c r="F6" s="75"/>
      <c r="G6" s="76"/>
      <c r="H6" s="75"/>
      <c r="I6" s="75"/>
      <c r="J6" s="76"/>
      <c r="K6" s="56"/>
      <c r="L6" s="55"/>
      <c r="M6" s="73"/>
      <c r="N6" s="56">
        <v>15</v>
      </c>
      <c r="O6" s="55" t="s">
        <v>77</v>
      </c>
      <c r="P6" s="73">
        <v>3</v>
      </c>
      <c r="Q6" s="61">
        <f t="shared" si="0"/>
        <v>15</v>
      </c>
      <c r="R6" s="66">
        <f t="shared" si="1"/>
        <v>3</v>
      </c>
    </row>
    <row r="7" spans="1:18" ht="12.75">
      <c r="A7" s="260"/>
      <c r="B7" s="18" t="s">
        <v>11</v>
      </c>
      <c r="C7" s="19" t="s">
        <v>37</v>
      </c>
      <c r="D7" s="19" t="s">
        <v>53</v>
      </c>
      <c r="E7" s="77">
        <v>30</v>
      </c>
      <c r="F7" s="75" t="s">
        <v>76</v>
      </c>
      <c r="G7" s="78">
        <v>4</v>
      </c>
      <c r="H7" s="77">
        <v>30</v>
      </c>
      <c r="I7" s="75" t="s">
        <v>76</v>
      </c>
      <c r="J7" s="78">
        <v>4</v>
      </c>
      <c r="K7" s="74"/>
      <c r="L7" s="74"/>
      <c r="M7" s="74"/>
      <c r="N7" s="74"/>
      <c r="O7" s="74"/>
      <c r="P7" s="74"/>
      <c r="Q7" s="61">
        <f>SUM(E7,H7,K7,N7)</f>
        <v>60</v>
      </c>
      <c r="R7" s="66">
        <f>SUM(G7,J7,M7,P7)</f>
        <v>8</v>
      </c>
    </row>
    <row r="8" spans="1:18" ht="12.75">
      <c r="A8" s="260"/>
      <c r="B8" s="18" t="s">
        <v>68</v>
      </c>
      <c r="C8" s="21" t="s">
        <v>10</v>
      </c>
      <c r="D8" s="21" t="s">
        <v>54</v>
      </c>
      <c r="E8" s="75"/>
      <c r="F8" s="75"/>
      <c r="G8" s="76"/>
      <c r="H8" s="75"/>
      <c r="I8" s="75"/>
      <c r="J8" s="76"/>
      <c r="K8" s="56">
        <v>15</v>
      </c>
      <c r="L8" s="35" t="s">
        <v>77</v>
      </c>
      <c r="M8" s="73">
        <v>0.5</v>
      </c>
      <c r="N8" s="56">
        <v>15</v>
      </c>
      <c r="O8" s="35" t="s">
        <v>77</v>
      </c>
      <c r="P8" s="73">
        <v>0.5</v>
      </c>
      <c r="Q8" s="61">
        <f t="shared" si="0"/>
        <v>30</v>
      </c>
      <c r="R8" s="67">
        <f t="shared" si="1"/>
        <v>1</v>
      </c>
    </row>
    <row r="9" spans="1:18" ht="12.75">
      <c r="A9" s="260"/>
      <c r="B9" s="18" t="s">
        <v>70</v>
      </c>
      <c r="C9" s="21" t="s">
        <v>10</v>
      </c>
      <c r="D9" s="21" t="s">
        <v>54</v>
      </c>
      <c r="E9" s="75">
        <v>30</v>
      </c>
      <c r="F9" s="99" t="s">
        <v>77</v>
      </c>
      <c r="G9" s="76">
        <v>1</v>
      </c>
      <c r="H9" s="75">
        <v>30</v>
      </c>
      <c r="I9" s="99" t="s">
        <v>77</v>
      </c>
      <c r="J9" s="76">
        <v>1</v>
      </c>
      <c r="K9" s="56"/>
      <c r="L9" s="55"/>
      <c r="M9" s="73"/>
      <c r="N9" s="56"/>
      <c r="O9" s="55"/>
      <c r="P9" s="73"/>
      <c r="Q9" s="61">
        <f t="shared" si="0"/>
        <v>60</v>
      </c>
      <c r="R9" s="67">
        <f t="shared" si="1"/>
        <v>2</v>
      </c>
    </row>
    <row r="10" spans="1:18" ht="12.75">
      <c r="A10" s="260"/>
      <c r="B10" s="18" t="s">
        <v>49</v>
      </c>
      <c r="C10" s="21" t="s">
        <v>10</v>
      </c>
      <c r="D10" s="21" t="s">
        <v>53</v>
      </c>
      <c r="E10" s="77">
        <v>90</v>
      </c>
      <c r="F10" s="99" t="s">
        <v>77</v>
      </c>
      <c r="G10" s="78">
        <v>4</v>
      </c>
      <c r="H10" s="77">
        <v>90</v>
      </c>
      <c r="I10" s="100" t="s">
        <v>78</v>
      </c>
      <c r="J10" s="78">
        <v>4</v>
      </c>
      <c r="K10" s="74"/>
      <c r="L10" s="74"/>
      <c r="M10" s="74"/>
      <c r="N10" s="74"/>
      <c r="O10" s="74"/>
      <c r="P10" s="74"/>
      <c r="Q10" s="61">
        <f t="shared" si="0"/>
        <v>180</v>
      </c>
      <c r="R10" s="67">
        <f t="shared" si="1"/>
        <v>8</v>
      </c>
    </row>
    <row r="11" spans="1:18" ht="12.75">
      <c r="A11" s="260"/>
      <c r="B11" s="18" t="s">
        <v>69</v>
      </c>
      <c r="C11" s="21" t="s">
        <v>37</v>
      </c>
      <c r="D11" s="21" t="s">
        <v>54</v>
      </c>
      <c r="E11" s="75">
        <v>15</v>
      </c>
      <c r="F11" s="99" t="s">
        <v>77</v>
      </c>
      <c r="G11" s="76">
        <v>1</v>
      </c>
      <c r="H11" s="75">
        <v>15</v>
      </c>
      <c r="I11" s="100" t="s">
        <v>77</v>
      </c>
      <c r="J11" s="76">
        <v>1</v>
      </c>
      <c r="K11" s="56">
        <v>15</v>
      </c>
      <c r="L11" s="36" t="s">
        <v>77</v>
      </c>
      <c r="M11" s="73">
        <v>1</v>
      </c>
      <c r="N11" s="56">
        <v>15</v>
      </c>
      <c r="O11" s="36" t="s">
        <v>77</v>
      </c>
      <c r="P11" s="73">
        <v>1</v>
      </c>
      <c r="Q11" s="61">
        <f>SUM(E11,H11,K11,N11)</f>
        <v>60</v>
      </c>
      <c r="R11" s="66">
        <f>SUM(G11,J11,M11,P11)</f>
        <v>4</v>
      </c>
    </row>
    <row r="12" spans="1:18" ht="12.75">
      <c r="A12" s="260"/>
      <c r="B12" s="11" t="s">
        <v>60</v>
      </c>
      <c r="C12" s="19" t="s">
        <v>10</v>
      </c>
      <c r="D12" s="19" t="s">
        <v>54</v>
      </c>
      <c r="E12" s="77">
        <v>30</v>
      </c>
      <c r="F12" s="99" t="s">
        <v>77</v>
      </c>
      <c r="G12" s="78">
        <v>1</v>
      </c>
      <c r="H12" s="77">
        <v>30</v>
      </c>
      <c r="I12" s="100" t="s">
        <v>79</v>
      </c>
      <c r="J12" s="78">
        <v>2</v>
      </c>
      <c r="K12" s="74"/>
      <c r="L12" s="74"/>
      <c r="M12" s="74"/>
      <c r="N12" s="74"/>
      <c r="O12" s="74"/>
      <c r="P12" s="74"/>
      <c r="Q12" s="61">
        <f t="shared" si="0"/>
        <v>60</v>
      </c>
      <c r="R12" s="20">
        <f t="shared" si="1"/>
        <v>3</v>
      </c>
    </row>
    <row r="13" spans="1:18" ht="12.75">
      <c r="A13" s="260"/>
      <c r="B13" s="18" t="s">
        <v>52</v>
      </c>
      <c r="C13" s="19" t="s">
        <v>10</v>
      </c>
      <c r="D13" s="19" t="s">
        <v>53</v>
      </c>
      <c r="E13" s="77">
        <v>15</v>
      </c>
      <c r="F13" s="99" t="s">
        <v>77</v>
      </c>
      <c r="G13" s="78">
        <v>0.5</v>
      </c>
      <c r="H13" s="77">
        <v>15</v>
      </c>
      <c r="I13" s="100" t="s">
        <v>79</v>
      </c>
      <c r="J13" s="78">
        <v>1</v>
      </c>
      <c r="K13" s="56"/>
      <c r="L13" s="56"/>
      <c r="M13" s="73"/>
      <c r="N13" s="56"/>
      <c r="O13" s="56"/>
      <c r="P13" s="73"/>
      <c r="Q13" s="61">
        <f t="shared" si="0"/>
        <v>30</v>
      </c>
      <c r="R13" s="20">
        <f t="shared" si="1"/>
        <v>1.5</v>
      </c>
    </row>
    <row r="14" spans="1:18" ht="12.75">
      <c r="A14" s="260"/>
      <c r="B14" s="18" t="s">
        <v>15</v>
      </c>
      <c r="C14" s="19" t="s">
        <v>10</v>
      </c>
      <c r="D14" s="19" t="s">
        <v>53</v>
      </c>
      <c r="E14" s="75"/>
      <c r="F14" s="77"/>
      <c r="G14" s="76"/>
      <c r="H14" s="75"/>
      <c r="I14" s="77"/>
      <c r="J14" s="76"/>
      <c r="K14" s="56">
        <v>30</v>
      </c>
      <c r="L14" s="36" t="s">
        <v>77</v>
      </c>
      <c r="M14" s="73">
        <v>1</v>
      </c>
      <c r="N14" s="56">
        <v>30</v>
      </c>
      <c r="O14" s="36" t="s">
        <v>79</v>
      </c>
      <c r="P14" s="73">
        <v>2</v>
      </c>
      <c r="Q14" s="61">
        <f t="shared" si="0"/>
        <v>60</v>
      </c>
      <c r="R14" s="20">
        <f t="shared" si="1"/>
        <v>3</v>
      </c>
    </row>
    <row r="15" spans="1:18" ht="12.75">
      <c r="A15" s="260"/>
      <c r="B15" s="22" t="s">
        <v>27</v>
      </c>
      <c r="C15" s="21" t="s">
        <v>10</v>
      </c>
      <c r="D15" s="21" t="s">
        <v>53</v>
      </c>
      <c r="E15" s="75">
        <v>30</v>
      </c>
      <c r="F15" s="99" t="s">
        <v>77</v>
      </c>
      <c r="G15" s="76">
        <v>1</v>
      </c>
      <c r="H15" s="75">
        <v>30</v>
      </c>
      <c r="I15" s="99" t="s">
        <v>79</v>
      </c>
      <c r="J15" s="76">
        <v>2</v>
      </c>
      <c r="K15" s="56"/>
      <c r="L15" s="56"/>
      <c r="M15" s="73"/>
      <c r="N15" s="56"/>
      <c r="O15" s="56"/>
      <c r="P15" s="73"/>
      <c r="Q15" s="61">
        <f t="shared" si="0"/>
        <v>60</v>
      </c>
      <c r="R15" s="20">
        <f t="shared" si="1"/>
        <v>3</v>
      </c>
    </row>
    <row r="16" spans="1:18" ht="12.75">
      <c r="A16" s="260"/>
      <c r="B16" s="18" t="s">
        <v>30</v>
      </c>
      <c r="C16" s="19" t="s">
        <v>10</v>
      </c>
      <c r="D16" s="19" t="s">
        <v>53</v>
      </c>
      <c r="E16" s="75"/>
      <c r="F16" s="77"/>
      <c r="G16" s="76"/>
      <c r="H16" s="75">
        <v>30</v>
      </c>
      <c r="I16" s="99" t="s">
        <v>79</v>
      </c>
      <c r="J16" s="76">
        <v>2</v>
      </c>
      <c r="K16" s="56"/>
      <c r="L16" s="56"/>
      <c r="M16" s="73"/>
      <c r="N16" s="56"/>
      <c r="O16" s="56"/>
      <c r="P16" s="73"/>
      <c r="Q16" s="61">
        <f>SUM(E16,H16,K16,N16)</f>
        <v>30</v>
      </c>
      <c r="R16" s="20">
        <f>SUM(G16,J16,M16,P16)</f>
        <v>2</v>
      </c>
    </row>
    <row r="17" spans="1:18" ht="12.75">
      <c r="A17" s="260"/>
      <c r="B17" s="18" t="s">
        <v>28</v>
      </c>
      <c r="C17" s="19" t="s">
        <v>10</v>
      </c>
      <c r="D17" s="19" t="s">
        <v>53</v>
      </c>
      <c r="E17" s="75">
        <v>30</v>
      </c>
      <c r="F17" s="99" t="s">
        <v>77</v>
      </c>
      <c r="G17" s="76">
        <v>1</v>
      </c>
      <c r="H17" s="75">
        <v>30</v>
      </c>
      <c r="I17" s="99" t="s">
        <v>79</v>
      </c>
      <c r="J17" s="76">
        <v>2</v>
      </c>
      <c r="K17" s="56"/>
      <c r="L17" s="56"/>
      <c r="M17" s="73"/>
      <c r="N17" s="56"/>
      <c r="O17" s="56"/>
      <c r="P17" s="73"/>
      <c r="Q17" s="61">
        <f t="shared" si="0"/>
        <v>60</v>
      </c>
      <c r="R17" s="20">
        <f t="shared" si="1"/>
        <v>3</v>
      </c>
    </row>
    <row r="18" spans="1:18" ht="12.75">
      <c r="A18" s="260"/>
      <c r="B18" s="18" t="s">
        <v>29</v>
      </c>
      <c r="C18" s="19" t="s">
        <v>10</v>
      </c>
      <c r="D18" s="19" t="s">
        <v>53</v>
      </c>
      <c r="E18" s="75">
        <v>30</v>
      </c>
      <c r="F18" s="99" t="s">
        <v>77</v>
      </c>
      <c r="G18" s="76">
        <v>1</v>
      </c>
      <c r="H18" s="75">
        <v>30</v>
      </c>
      <c r="I18" s="99" t="s">
        <v>79</v>
      </c>
      <c r="J18" s="76">
        <v>2</v>
      </c>
      <c r="K18" s="56"/>
      <c r="L18" s="56"/>
      <c r="M18" s="73"/>
      <c r="N18" s="56"/>
      <c r="O18" s="56"/>
      <c r="P18" s="73"/>
      <c r="Q18" s="61">
        <f t="shared" si="0"/>
        <v>60</v>
      </c>
      <c r="R18" s="20">
        <f t="shared" si="1"/>
        <v>3</v>
      </c>
    </row>
    <row r="19" spans="1:18" ht="12.75">
      <c r="A19" s="260"/>
      <c r="B19" s="18" t="s">
        <v>46</v>
      </c>
      <c r="C19" s="19" t="s">
        <v>10</v>
      </c>
      <c r="D19" s="19" t="s">
        <v>53</v>
      </c>
      <c r="E19" s="75">
        <v>15</v>
      </c>
      <c r="F19" s="99" t="s">
        <v>77</v>
      </c>
      <c r="G19" s="76">
        <v>0.5</v>
      </c>
      <c r="H19" s="75"/>
      <c r="I19" s="75"/>
      <c r="J19" s="76"/>
      <c r="K19" s="56"/>
      <c r="L19" s="56"/>
      <c r="M19" s="73"/>
      <c r="N19" s="56"/>
      <c r="O19" s="56"/>
      <c r="P19" s="73"/>
      <c r="Q19" s="61">
        <f>SUM(E19,H19,K19,N19)</f>
        <v>15</v>
      </c>
      <c r="R19" s="20">
        <f>SUM(G19,J19,M19,P19)</f>
        <v>0.5</v>
      </c>
    </row>
    <row r="20" spans="1:18" ht="12.75">
      <c r="A20" s="260"/>
      <c r="B20" s="22" t="s">
        <v>57</v>
      </c>
      <c r="C20" s="21" t="s">
        <v>37</v>
      </c>
      <c r="D20" s="21" t="s">
        <v>54</v>
      </c>
      <c r="E20" s="75">
        <v>30</v>
      </c>
      <c r="F20" s="99" t="s">
        <v>77</v>
      </c>
      <c r="G20" s="76">
        <v>2</v>
      </c>
      <c r="H20" s="75">
        <v>30</v>
      </c>
      <c r="I20" s="100" t="s">
        <v>79</v>
      </c>
      <c r="J20" s="76">
        <v>3</v>
      </c>
      <c r="K20" s="56"/>
      <c r="L20" s="56"/>
      <c r="M20" s="73"/>
      <c r="N20" s="56"/>
      <c r="O20" s="56"/>
      <c r="P20" s="73"/>
      <c r="Q20" s="61">
        <f>SUM(E20,H20,K20,N20)</f>
        <v>60</v>
      </c>
      <c r="R20" s="66">
        <f>SUM(G20,J20,M20,P20)</f>
        <v>5</v>
      </c>
    </row>
    <row r="21" spans="1:18" ht="12.75">
      <c r="A21" s="260"/>
      <c r="B21" s="22" t="s">
        <v>65</v>
      </c>
      <c r="C21" s="21" t="s">
        <v>16</v>
      </c>
      <c r="D21" s="21" t="s">
        <v>55</v>
      </c>
      <c r="E21" s="75"/>
      <c r="F21" s="75"/>
      <c r="G21" s="76">
        <v>4</v>
      </c>
      <c r="H21" s="75"/>
      <c r="I21" s="75"/>
      <c r="J21" s="76">
        <v>4</v>
      </c>
      <c r="K21" s="56"/>
      <c r="L21" s="56"/>
      <c r="M21" s="73">
        <v>4</v>
      </c>
      <c r="N21" s="56"/>
      <c r="O21" s="56"/>
      <c r="P21" s="73">
        <v>2</v>
      </c>
      <c r="Q21" s="61"/>
      <c r="R21" s="66">
        <f>SUM(G21,J21,M21,P21)</f>
        <v>14</v>
      </c>
    </row>
    <row r="22" spans="1:18" ht="12.75">
      <c r="A22" s="6"/>
      <c r="B22" s="7"/>
      <c r="D22" s="62" t="s">
        <v>21</v>
      </c>
      <c r="E22" s="63">
        <f>SUM(E4:E21)</f>
        <v>375</v>
      </c>
      <c r="F22" s="63"/>
      <c r="G22" s="65">
        <f>SUM(G4:G21)</f>
        <v>31</v>
      </c>
      <c r="H22" s="63">
        <f>SUM(H4:H21)</f>
        <v>390</v>
      </c>
      <c r="I22" s="63"/>
      <c r="J22" s="65">
        <f>SUM(J4:J21)</f>
        <v>38</v>
      </c>
      <c r="K22" s="64">
        <f>SUM(K4:K21)</f>
        <v>105</v>
      </c>
      <c r="L22" s="64"/>
      <c r="M22" s="68">
        <f>SUM(M4:M21)</f>
        <v>26.5</v>
      </c>
      <c r="N22" s="64">
        <f>SUM(N4:N21)</f>
        <v>105</v>
      </c>
      <c r="O22" s="64"/>
      <c r="P22" s="68">
        <f>SUM(P4:P21)</f>
        <v>31.5</v>
      </c>
      <c r="Q22" s="61">
        <f>SUM(Q4:Q21)</f>
        <v>975</v>
      </c>
      <c r="R22" s="72">
        <f>SUM(R4:R21)</f>
        <v>127</v>
      </c>
    </row>
    <row r="23" spans="1:18" ht="12.75">
      <c r="A23" s="8"/>
      <c r="B23" s="8"/>
      <c r="C23" s="8"/>
      <c r="D23" s="70" t="s">
        <v>59</v>
      </c>
      <c r="E23" s="264">
        <f>SUM(E22,H22)</f>
        <v>765</v>
      </c>
      <c r="F23" s="264"/>
      <c r="G23" s="264"/>
      <c r="H23" s="264">
        <f>SUM(G22,J22)</f>
        <v>69</v>
      </c>
      <c r="I23" s="264"/>
      <c r="J23" s="264"/>
      <c r="K23" s="264">
        <f>SUM(K22,N22)</f>
        <v>210</v>
      </c>
      <c r="L23" s="264"/>
      <c r="M23" s="264"/>
      <c r="N23" s="264">
        <f>SUM(M22,P22)</f>
        <v>58</v>
      </c>
      <c r="O23" s="264"/>
      <c r="P23" s="264"/>
      <c r="Q23" s="71">
        <f>E23+K23</f>
        <v>975</v>
      </c>
      <c r="R23" s="263" t="s">
        <v>2</v>
      </c>
    </row>
    <row r="24" spans="1:18" ht="12.75">
      <c r="A24" s="8"/>
      <c r="B24" s="8"/>
      <c r="C24" s="8"/>
      <c r="D24" s="8"/>
      <c r="E24" s="9"/>
      <c r="F24" s="9"/>
      <c r="G24" s="9"/>
      <c r="H24" s="9"/>
      <c r="I24" s="9"/>
      <c r="J24" s="9"/>
      <c r="K24" s="69"/>
      <c r="L24" s="69"/>
      <c r="M24" s="69"/>
      <c r="N24" s="69"/>
      <c r="O24" s="69"/>
      <c r="P24" s="69"/>
      <c r="Q24" s="23">
        <f>SUM(R5,R6,R7,R11,R20,R21)</f>
        <v>37</v>
      </c>
      <c r="R24" s="263"/>
    </row>
    <row r="25" spans="1:18" ht="12.75">
      <c r="A25" s="8"/>
      <c r="B25" s="8"/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</row>
  </sheetData>
  <sheetProtection/>
  <mergeCells count="21">
    <mergeCell ref="N2:P2"/>
    <mergeCell ref="E23:G23"/>
    <mergeCell ref="K23:M23"/>
    <mergeCell ref="C1:C3"/>
    <mergeCell ref="K1:P1"/>
    <mergeCell ref="D1:D3"/>
    <mergeCell ref="R23:R24"/>
    <mergeCell ref="Q1:Q3"/>
    <mergeCell ref="R1:R3"/>
    <mergeCell ref="H2:J2"/>
    <mergeCell ref="K2:M2"/>
    <mergeCell ref="E1:J1"/>
    <mergeCell ref="H23:J23"/>
    <mergeCell ref="N23:P23"/>
    <mergeCell ref="A4:A11"/>
    <mergeCell ref="A12:A13"/>
    <mergeCell ref="A14:A19"/>
    <mergeCell ref="A20:A21"/>
    <mergeCell ref="A1:A3"/>
    <mergeCell ref="E2:G2"/>
    <mergeCell ref="B1:B3"/>
  </mergeCells>
  <printOptions/>
  <pageMargins left="0.25" right="0.25" top="0.75" bottom="0.75" header="0.3" footer="0.3"/>
  <pageSetup fitToHeight="1" fitToWidth="1" horizontalDpi="600" verticalDpi="600" orientation="landscape" paperSize="9" r:id="rId1"/>
  <headerFooter>
    <oddHeader>&amp;CHarfa
Studia II stopnia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4"/>
  <sheetViews>
    <sheetView view="pageLayout" zoomScaleNormal="90" workbookViewId="0" topLeftCell="B1">
      <selection activeCell="B25" sqref="B25"/>
    </sheetView>
  </sheetViews>
  <sheetFormatPr defaultColWidth="9.140625" defaultRowHeight="15"/>
  <cols>
    <col min="1" max="1" width="5.7109375" style="5" bestFit="1" customWidth="1"/>
    <col min="2" max="2" width="36.140625" style="5" bestFit="1" customWidth="1"/>
    <col min="3" max="3" width="12.57421875" style="5" bestFit="1" customWidth="1"/>
    <col min="4" max="4" width="7.7109375" style="5" bestFit="1" customWidth="1"/>
    <col min="5" max="5" width="5.00390625" style="5" bestFit="1" customWidth="1"/>
    <col min="6" max="6" width="3.7109375" style="5" bestFit="1" customWidth="1"/>
    <col min="7" max="7" width="4.57421875" style="5" bestFit="1" customWidth="1"/>
    <col min="8" max="8" width="5.00390625" style="5" bestFit="1" customWidth="1"/>
    <col min="9" max="9" width="3.7109375" style="5" bestFit="1" customWidth="1"/>
    <col min="10" max="11" width="5.00390625" style="5" bestFit="1" customWidth="1"/>
    <col min="12" max="12" width="3.7109375" style="5" bestFit="1" customWidth="1"/>
    <col min="13" max="13" width="4.57421875" style="5" bestFit="1" customWidth="1"/>
    <col min="14" max="14" width="5.00390625" style="5" bestFit="1" customWidth="1"/>
    <col min="15" max="15" width="3.7109375" style="5" bestFit="1" customWidth="1"/>
    <col min="16" max="16" width="4.57421875" style="5" bestFit="1" customWidth="1"/>
    <col min="17" max="18" width="6.00390625" style="5" bestFit="1" customWidth="1"/>
    <col min="19" max="16384" width="9.140625" style="5" customWidth="1"/>
  </cols>
  <sheetData>
    <row r="1" spans="1:18" ht="12.75">
      <c r="A1" s="265" t="s">
        <v>47</v>
      </c>
      <c r="B1" s="266" t="s">
        <v>38</v>
      </c>
      <c r="C1" s="259" t="s">
        <v>39</v>
      </c>
      <c r="D1" s="259" t="s">
        <v>63</v>
      </c>
      <c r="E1" s="262" t="s">
        <v>0</v>
      </c>
      <c r="F1" s="262"/>
      <c r="G1" s="262"/>
      <c r="H1" s="262"/>
      <c r="I1" s="262"/>
      <c r="J1" s="262"/>
      <c r="K1" s="261" t="s">
        <v>8</v>
      </c>
      <c r="L1" s="261"/>
      <c r="M1" s="261"/>
      <c r="N1" s="261"/>
      <c r="O1" s="261"/>
      <c r="P1" s="261"/>
      <c r="Q1" s="259" t="s">
        <v>62</v>
      </c>
      <c r="R1" s="259" t="s">
        <v>2</v>
      </c>
    </row>
    <row r="2" spans="1:18" ht="12.75">
      <c r="A2" s="265"/>
      <c r="B2" s="266"/>
      <c r="C2" s="259"/>
      <c r="D2" s="259"/>
      <c r="E2" s="262" t="s">
        <v>1</v>
      </c>
      <c r="F2" s="262"/>
      <c r="G2" s="262"/>
      <c r="H2" s="262" t="s">
        <v>3</v>
      </c>
      <c r="I2" s="262"/>
      <c r="J2" s="262"/>
      <c r="K2" s="261" t="s">
        <v>4</v>
      </c>
      <c r="L2" s="261"/>
      <c r="M2" s="261"/>
      <c r="N2" s="261" t="s">
        <v>5</v>
      </c>
      <c r="O2" s="261"/>
      <c r="P2" s="261"/>
      <c r="Q2" s="259"/>
      <c r="R2" s="259"/>
    </row>
    <row r="3" spans="1:18" ht="12.75">
      <c r="A3" s="265"/>
      <c r="B3" s="266"/>
      <c r="C3" s="259"/>
      <c r="D3" s="259"/>
      <c r="E3" s="57" t="s">
        <v>61</v>
      </c>
      <c r="F3" s="57" t="s">
        <v>40</v>
      </c>
      <c r="G3" s="59" t="s">
        <v>2</v>
      </c>
      <c r="H3" s="57" t="s">
        <v>61</v>
      </c>
      <c r="I3" s="57" t="s">
        <v>40</v>
      </c>
      <c r="J3" s="59" t="s">
        <v>2</v>
      </c>
      <c r="K3" s="58" t="s">
        <v>61</v>
      </c>
      <c r="L3" s="57" t="s">
        <v>40</v>
      </c>
      <c r="M3" s="60" t="s">
        <v>2</v>
      </c>
      <c r="N3" s="58" t="s">
        <v>61</v>
      </c>
      <c r="O3" s="57" t="s">
        <v>40</v>
      </c>
      <c r="P3" s="60" t="s">
        <v>2</v>
      </c>
      <c r="Q3" s="259"/>
      <c r="R3" s="259"/>
    </row>
    <row r="4" spans="1:18" ht="12.75">
      <c r="A4" s="260"/>
      <c r="B4" s="11" t="s">
        <v>75</v>
      </c>
      <c r="C4" s="19" t="s">
        <v>10</v>
      </c>
      <c r="D4" s="19" t="s">
        <v>53</v>
      </c>
      <c r="E4" s="75">
        <v>30</v>
      </c>
      <c r="F4" s="75" t="s">
        <v>76</v>
      </c>
      <c r="G4" s="76">
        <v>10</v>
      </c>
      <c r="H4" s="75">
        <v>30</v>
      </c>
      <c r="I4" s="75" t="s">
        <v>76</v>
      </c>
      <c r="J4" s="76">
        <v>10</v>
      </c>
      <c r="K4" s="56">
        <v>30</v>
      </c>
      <c r="L4" s="55" t="s">
        <v>77</v>
      </c>
      <c r="M4" s="73">
        <v>17</v>
      </c>
      <c r="N4" s="56">
        <v>30</v>
      </c>
      <c r="O4" s="55" t="s">
        <v>77</v>
      </c>
      <c r="P4" s="73">
        <v>23</v>
      </c>
      <c r="Q4" s="61">
        <f aca="true" t="shared" si="0" ref="Q4:Q17">SUM(E4,H4,K4,N4)</f>
        <v>120</v>
      </c>
      <c r="R4" s="20">
        <f aca="true" t="shared" si="1" ref="R4:R17">SUM(G4,J4,M4,P4)</f>
        <v>60</v>
      </c>
    </row>
    <row r="5" spans="1:18" ht="12.75">
      <c r="A5" s="260"/>
      <c r="B5" s="18" t="s">
        <v>44</v>
      </c>
      <c r="C5" s="21" t="s">
        <v>37</v>
      </c>
      <c r="D5" s="21" t="s">
        <v>54</v>
      </c>
      <c r="E5" s="75"/>
      <c r="F5" s="75"/>
      <c r="G5" s="76"/>
      <c r="H5" s="75"/>
      <c r="I5" s="75"/>
      <c r="J5" s="76"/>
      <c r="K5" s="56">
        <v>15</v>
      </c>
      <c r="L5" s="55" t="s">
        <v>77</v>
      </c>
      <c r="M5" s="73">
        <v>3</v>
      </c>
      <c r="N5" s="56"/>
      <c r="O5" s="55"/>
      <c r="P5" s="73"/>
      <c r="Q5" s="61">
        <f t="shared" si="0"/>
        <v>15</v>
      </c>
      <c r="R5" s="66">
        <f t="shared" si="1"/>
        <v>3</v>
      </c>
    </row>
    <row r="6" spans="1:18" ht="12.75">
      <c r="A6" s="260"/>
      <c r="B6" s="18" t="s">
        <v>45</v>
      </c>
      <c r="C6" s="21" t="s">
        <v>37</v>
      </c>
      <c r="D6" s="21" t="s">
        <v>54</v>
      </c>
      <c r="E6" s="75"/>
      <c r="F6" s="75"/>
      <c r="G6" s="76"/>
      <c r="H6" s="75"/>
      <c r="I6" s="75"/>
      <c r="J6" s="76"/>
      <c r="K6" s="56"/>
      <c r="L6" s="55"/>
      <c r="M6" s="73"/>
      <c r="N6" s="56">
        <v>15</v>
      </c>
      <c r="O6" s="55" t="s">
        <v>77</v>
      </c>
      <c r="P6" s="73">
        <v>3</v>
      </c>
      <c r="Q6" s="61">
        <f t="shared" si="0"/>
        <v>15</v>
      </c>
      <c r="R6" s="66">
        <f t="shared" si="1"/>
        <v>3</v>
      </c>
    </row>
    <row r="7" spans="1:18" ht="12.75">
      <c r="A7" s="260"/>
      <c r="B7" s="18" t="s">
        <v>11</v>
      </c>
      <c r="C7" s="19" t="s">
        <v>37</v>
      </c>
      <c r="D7" s="19" t="s">
        <v>53</v>
      </c>
      <c r="E7" s="77">
        <v>30</v>
      </c>
      <c r="F7" s="75" t="s">
        <v>76</v>
      </c>
      <c r="G7" s="78">
        <v>4</v>
      </c>
      <c r="H7" s="77">
        <v>30</v>
      </c>
      <c r="I7" s="75" t="s">
        <v>76</v>
      </c>
      <c r="J7" s="78">
        <v>4</v>
      </c>
      <c r="K7" s="74"/>
      <c r="L7" s="74"/>
      <c r="M7" s="74"/>
      <c r="N7" s="74"/>
      <c r="O7" s="74"/>
      <c r="P7" s="74"/>
      <c r="Q7" s="61">
        <f>SUM(E7,H7,K7,N7)</f>
        <v>60</v>
      </c>
      <c r="R7" s="66">
        <f>SUM(G7,J7,M7,P7)</f>
        <v>8</v>
      </c>
    </row>
    <row r="8" spans="1:18" ht="12.75">
      <c r="A8" s="260"/>
      <c r="B8" s="18" t="s">
        <v>68</v>
      </c>
      <c r="C8" s="21" t="s">
        <v>10</v>
      </c>
      <c r="D8" s="21" t="s">
        <v>54</v>
      </c>
      <c r="E8" s="75" t="s">
        <v>80</v>
      </c>
      <c r="F8" s="75"/>
      <c r="G8" s="76"/>
      <c r="H8" s="75"/>
      <c r="I8" s="75"/>
      <c r="J8" s="76"/>
      <c r="K8" s="56">
        <v>15</v>
      </c>
      <c r="L8" s="35" t="s">
        <v>77</v>
      </c>
      <c r="M8" s="73">
        <v>0.5</v>
      </c>
      <c r="N8" s="56">
        <v>15</v>
      </c>
      <c r="O8" s="35" t="s">
        <v>77</v>
      </c>
      <c r="P8" s="73">
        <v>0.5</v>
      </c>
      <c r="Q8" s="61">
        <f t="shared" si="0"/>
        <v>30</v>
      </c>
      <c r="R8" s="67">
        <f t="shared" si="1"/>
        <v>1</v>
      </c>
    </row>
    <row r="9" spans="1:18" ht="12.75">
      <c r="A9" s="260"/>
      <c r="B9" s="18" t="s">
        <v>31</v>
      </c>
      <c r="C9" s="21" t="s">
        <v>10</v>
      </c>
      <c r="D9" s="21" t="s">
        <v>53</v>
      </c>
      <c r="E9" s="77">
        <v>60</v>
      </c>
      <c r="F9" s="100" t="s">
        <v>77</v>
      </c>
      <c r="G9" s="78">
        <v>2</v>
      </c>
      <c r="H9" s="77">
        <v>60</v>
      </c>
      <c r="I9" s="100" t="s">
        <v>78</v>
      </c>
      <c r="J9" s="78">
        <v>2</v>
      </c>
      <c r="K9" s="74"/>
      <c r="L9" s="74"/>
      <c r="M9" s="74"/>
      <c r="N9" s="74"/>
      <c r="O9" s="74"/>
      <c r="P9" s="74"/>
      <c r="Q9" s="61">
        <f t="shared" si="0"/>
        <v>120</v>
      </c>
      <c r="R9" s="67">
        <f t="shared" si="1"/>
        <v>4</v>
      </c>
    </row>
    <row r="10" spans="1:18" ht="12.75">
      <c r="A10" s="260"/>
      <c r="B10" s="18" t="s">
        <v>69</v>
      </c>
      <c r="C10" s="21" t="s">
        <v>37</v>
      </c>
      <c r="D10" s="21" t="s">
        <v>54</v>
      </c>
      <c r="E10" s="75">
        <v>15</v>
      </c>
      <c r="F10" s="100" t="s">
        <v>77</v>
      </c>
      <c r="G10" s="76">
        <v>1</v>
      </c>
      <c r="H10" s="75">
        <v>15</v>
      </c>
      <c r="I10" s="100" t="s">
        <v>77</v>
      </c>
      <c r="J10" s="76">
        <v>1</v>
      </c>
      <c r="K10" s="56">
        <v>15</v>
      </c>
      <c r="L10" s="36" t="s">
        <v>77</v>
      </c>
      <c r="M10" s="73">
        <v>1</v>
      </c>
      <c r="N10" s="56">
        <v>15</v>
      </c>
      <c r="O10" s="36" t="s">
        <v>77</v>
      </c>
      <c r="P10" s="73">
        <v>1</v>
      </c>
      <c r="Q10" s="61">
        <f>SUM(E10,H10,K10,N10)</f>
        <v>60</v>
      </c>
      <c r="R10" s="66">
        <f>SUM(G10,J10,M10,P10)</f>
        <v>4</v>
      </c>
    </row>
    <row r="11" spans="1:18" ht="12.75">
      <c r="A11" s="260"/>
      <c r="B11" s="11" t="s">
        <v>60</v>
      </c>
      <c r="C11" s="19" t="s">
        <v>10</v>
      </c>
      <c r="D11" s="19" t="s">
        <v>54</v>
      </c>
      <c r="E11" s="77">
        <v>30</v>
      </c>
      <c r="F11" s="100" t="s">
        <v>77</v>
      </c>
      <c r="G11" s="78">
        <v>1</v>
      </c>
      <c r="H11" s="77">
        <v>30</v>
      </c>
      <c r="I11" s="100" t="s">
        <v>79</v>
      </c>
      <c r="J11" s="78">
        <v>2</v>
      </c>
      <c r="K11" s="74"/>
      <c r="L11" s="74"/>
      <c r="M11" s="74"/>
      <c r="N11" s="74"/>
      <c r="O11" s="74"/>
      <c r="P11" s="74"/>
      <c r="Q11" s="61">
        <f t="shared" si="0"/>
        <v>60</v>
      </c>
      <c r="R11" s="20">
        <f t="shared" si="1"/>
        <v>3</v>
      </c>
    </row>
    <row r="12" spans="1:18" ht="12.75">
      <c r="A12" s="260"/>
      <c r="B12" s="18" t="s">
        <v>52</v>
      </c>
      <c r="C12" s="19" t="s">
        <v>10</v>
      </c>
      <c r="D12" s="19" t="s">
        <v>53</v>
      </c>
      <c r="E12" s="77">
        <v>15</v>
      </c>
      <c r="F12" s="100" t="s">
        <v>77</v>
      </c>
      <c r="G12" s="78">
        <v>0.5</v>
      </c>
      <c r="H12" s="77">
        <v>15</v>
      </c>
      <c r="I12" s="100" t="s">
        <v>79</v>
      </c>
      <c r="J12" s="78">
        <v>1</v>
      </c>
      <c r="K12" s="56"/>
      <c r="L12" s="56"/>
      <c r="M12" s="73"/>
      <c r="N12" s="56"/>
      <c r="O12" s="56"/>
      <c r="P12" s="73"/>
      <c r="Q12" s="61">
        <f t="shared" si="0"/>
        <v>30</v>
      </c>
      <c r="R12" s="20">
        <f t="shared" si="1"/>
        <v>1.5</v>
      </c>
    </row>
    <row r="13" spans="1:18" ht="12.75">
      <c r="A13" s="260"/>
      <c r="B13" s="18" t="s">
        <v>15</v>
      </c>
      <c r="C13" s="19" t="s">
        <v>10</v>
      </c>
      <c r="D13" s="19" t="s">
        <v>53</v>
      </c>
      <c r="E13" s="75"/>
      <c r="F13" s="77"/>
      <c r="G13" s="76"/>
      <c r="H13" s="75"/>
      <c r="I13" s="77"/>
      <c r="J13" s="76"/>
      <c r="K13" s="56">
        <v>30</v>
      </c>
      <c r="L13" s="36" t="s">
        <v>77</v>
      </c>
      <c r="M13" s="73">
        <v>1</v>
      </c>
      <c r="N13" s="56">
        <v>30</v>
      </c>
      <c r="O13" s="36" t="s">
        <v>79</v>
      </c>
      <c r="P13" s="73">
        <v>2</v>
      </c>
      <c r="Q13" s="61">
        <f t="shared" si="0"/>
        <v>60</v>
      </c>
      <c r="R13" s="20">
        <f t="shared" si="1"/>
        <v>3</v>
      </c>
    </row>
    <row r="14" spans="1:18" ht="12.75">
      <c r="A14" s="260"/>
      <c r="B14" s="22" t="s">
        <v>27</v>
      </c>
      <c r="C14" s="21" t="s">
        <v>10</v>
      </c>
      <c r="D14" s="21" t="s">
        <v>53</v>
      </c>
      <c r="E14" s="75">
        <v>30</v>
      </c>
      <c r="F14" s="99" t="s">
        <v>77</v>
      </c>
      <c r="G14" s="76">
        <v>1</v>
      </c>
      <c r="H14" s="75">
        <v>30</v>
      </c>
      <c r="I14" s="99" t="s">
        <v>79</v>
      </c>
      <c r="J14" s="76">
        <v>2</v>
      </c>
      <c r="K14" s="56"/>
      <c r="L14" s="56"/>
      <c r="M14" s="73"/>
      <c r="N14" s="56"/>
      <c r="O14" s="56"/>
      <c r="P14" s="73"/>
      <c r="Q14" s="61">
        <f t="shared" si="0"/>
        <v>60</v>
      </c>
      <c r="R14" s="20">
        <f t="shared" si="1"/>
        <v>3</v>
      </c>
    </row>
    <row r="15" spans="1:18" ht="12.75">
      <c r="A15" s="260"/>
      <c r="B15" s="18" t="s">
        <v>30</v>
      </c>
      <c r="C15" s="19" t="s">
        <v>10</v>
      </c>
      <c r="D15" s="19" t="s">
        <v>53</v>
      </c>
      <c r="E15" s="75"/>
      <c r="F15" s="77"/>
      <c r="G15" s="76"/>
      <c r="H15" s="75">
        <v>30</v>
      </c>
      <c r="I15" s="99" t="s">
        <v>79</v>
      </c>
      <c r="J15" s="76">
        <v>2</v>
      </c>
      <c r="K15" s="56"/>
      <c r="L15" s="56"/>
      <c r="M15" s="73"/>
      <c r="N15" s="56"/>
      <c r="O15" s="56"/>
      <c r="P15" s="73"/>
      <c r="Q15" s="61">
        <f>SUM(E15,H15,K15,N15)</f>
        <v>30</v>
      </c>
      <c r="R15" s="20">
        <f>SUM(G15,J15,M15,P15)</f>
        <v>2</v>
      </c>
    </row>
    <row r="16" spans="1:18" ht="12.75">
      <c r="A16" s="260"/>
      <c r="B16" s="18" t="s">
        <v>28</v>
      </c>
      <c r="C16" s="19" t="s">
        <v>10</v>
      </c>
      <c r="D16" s="19" t="s">
        <v>53</v>
      </c>
      <c r="E16" s="75">
        <v>30</v>
      </c>
      <c r="F16" s="99" t="s">
        <v>77</v>
      </c>
      <c r="G16" s="76">
        <v>1</v>
      </c>
      <c r="H16" s="75">
        <v>30</v>
      </c>
      <c r="I16" s="99" t="s">
        <v>79</v>
      </c>
      <c r="J16" s="76">
        <v>2</v>
      </c>
      <c r="K16" s="56"/>
      <c r="L16" s="56"/>
      <c r="M16" s="73"/>
      <c r="N16" s="56"/>
      <c r="O16" s="56"/>
      <c r="P16" s="73"/>
      <c r="Q16" s="61">
        <f t="shared" si="0"/>
        <v>60</v>
      </c>
      <c r="R16" s="20">
        <f t="shared" si="1"/>
        <v>3</v>
      </c>
    </row>
    <row r="17" spans="1:18" ht="12.75">
      <c r="A17" s="260"/>
      <c r="B17" s="18" t="s">
        <v>29</v>
      </c>
      <c r="C17" s="19" t="s">
        <v>10</v>
      </c>
      <c r="D17" s="19" t="s">
        <v>53</v>
      </c>
      <c r="E17" s="75">
        <v>30</v>
      </c>
      <c r="F17" s="99" t="s">
        <v>77</v>
      </c>
      <c r="G17" s="76">
        <v>1</v>
      </c>
      <c r="H17" s="75">
        <v>30</v>
      </c>
      <c r="I17" s="99" t="s">
        <v>79</v>
      </c>
      <c r="J17" s="76">
        <v>2</v>
      </c>
      <c r="K17" s="56"/>
      <c r="L17" s="56"/>
      <c r="M17" s="73"/>
      <c r="N17" s="56"/>
      <c r="O17" s="56"/>
      <c r="P17" s="73"/>
      <c r="Q17" s="61">
        <f t="shared" si="0"/>
        <v>60</v>
      </c>
      <c r="R17" s="20">
        <f t="shared" si="1"/>
        <v>3</v>
      </c>
    </row>
    <row r="18" spans="1:18" ht="12.75">
      <c r="A18" s="260"/>
      <c r="B18" s="18" t="s">
        <v>46</v>
      </c>
      <c r="C18" s="19" t="s">
        <v>10</v>
      </c>
      <c r="D18" s="19" t="s">
        <v>53</v>
      </c>
      <c r="E18" s="75">
        <v>15</v>
      </c>
      <c r="F18" s="99" t="s">
        <v>77</v>
      </c>
      <c r="G18" s="76">
        <v>0.5</v>
      </c>
      <c r="H18" s="75"/>
      <c r="I18" s="75"/>
      <c r="J18" s="76"/>
      <c r="K18" s="56"/>
      <c r="L18" s="56"/>
      <c r="M18" s="73"/>
      <c r="N18" s="56"/>
      <c r="O18" s="56"/>
      <c r="P18" s="73"/>
      <c r="Q18" s="61">
        <f>SUM(E18,H18,K18,N18)</f>
        <v>15</v>
      </c>
      <c r="R18" s="20">
        <f>SUM(G18,J18,M18,P18)</f>
        <v>0.5</v>
      </c>
    </row>
    <row r="19" spans="1:18" ht="12.75">
      <c r="A19" s="260"/>
      <c r="B19" s="22" t="s">
        <v>57</v>
      </c>
      <c r="C19" s="21" t="s">
        <v>37</v>
      </c>
      <c r="D19" s="21" t="s">
        <v>54</v>
      </c>
      <c r="E19" s="75">
        <v>30</v>
      </c>
      <c r="F19" s="99" t="s">
        <v>77</v>
      </c>
      <c r="G19" s="76">
        <v>2</v>
      </c>
      <c r="H19" s="75">
        <v>30</v>
      </c>
      <c r="I19" s="100" t="s">
        <v>79</v>
      </c>
      <c r="J19" s="76">
        <v>3</v>
      </c>
      <c r="K19" s="56"/>
      <c r="L19" s="56"/>
      <c r="M19" s="73"/>
      <c r="N19" s="56"/>
      <c r="O19" s="56"/>
      <c r="P19" s="73"/>
      <c r="Q19" s="61">
        <f>SUM(E19,H19,K19,N19)</f>
        <v>60</v>
      </c>
      <c r="R19" s="66">
        <f>SUM(G19,J19,M19,P19)</f>
        <v>5</v>
      </c>
    </row>
    <row r="20" spans="1:18" ht="12.75">
      <c r="A20" s="260"/>
      <c r="B20" s="22" t="s">
        <v>65</v>
      </c>
      <c r="C20" s="21" t="s">
        <v>16</v>
      </c>
      <c r="D20" s="21" t="s">
        <v>55</v>
      </c>
      <c r="E20" s="75"/>
      <c r="F20" s="75"/>
      <c r="G20" s="76">
        <v>4</v>
      </c>
      <c r="H20" s="75"/>
      <c r="I20" s="75"/>
      <c r="J20" s="76">
        <v>4</v>
      </c>
      <c r="K20" s="56"/>
      <c r="L20" s="56"/>
      <c r="M20" s="73">
        <v>4</v>
      </c>
      <c r="N20" s="56"/>
      <c r="O20" s="56"/>
      <c r="P20" s="73">
        <v>2</v>
      </c>
      <c r="Q20" s="61"/>
      <c r="R20" s="66">
        <f>SUM(G20,J20,M20,P20)</f>
        <v>14</v>
      </c>
    </row>
    <row r="21" spans="1:18" ht="12.75">
      <c r="A21" s="6"/>
      <c r="B21" s="7"/>
      <c r="D21" s="62" t="s">
        <v>21</v>
      </c>
      <c r="E21" s="63">
        <f>SUM(E4:E20)</f>
        <v>315</v>
      </c>
      <c r="F21" s="63"/>
      <c r="G21" s="65">
        <f>SUM(G4:G20)</f>
        <v>28</v>
      </c>
      <c r="H21" s="63">
        <f>SUM(H4:H20)</f>
        <v>330</v>
      </c>
      <c r="I21" s="63"/>
      <c r="J21" s="65">
        <f>SUM(J4:J20)</f>
        <v>35</v>
      </c>
      <c r="K21" s="64">
        <f>SUM(K4:K20)</f>
        <v>105</v>
      </c>
      <c r="L21" s="64"/>
      <c r="M21" s="68">
        <f>SUM(M4:M20)</f>
        <v>26.5</v>
      </c>
      <c r="N21" s="64">
        <f>SUM(N4:N20)</f>
        <v>105</v>
      </c>
      <c r="O21" s="64"/>
      <c r="P21" s="68">
        <f>SUM(P4:P20)</f>
        <v>31.5</v>
      </c>
      <c r="Q21" s="61">
        <f>SUM(Q4:Q20)</f>
        <v>855</v>
      </c>
      <c r="R21" s="72">
        <f>SUM(R4:R20)</f>
        <v>121</v>
      </c>
    </row>
    <row r="22" spans="1:18" ht="12.75">
      <c r="A22" s="8"/>
      <c r="B22" s="8"/>
      <c r="C22" s="8"/>
      <c r="D22" s="70" t="s">
        <v>59</v>
      </c>
      <c r="E22" s="264">
        <f>SUM(E21,H21)</f>
        <v>645</v>
      </c>
      <c r="F22" s="264"/>
      <c r="G22" s="264"/>
      <c r="H22" s="264">
        <f>SUM(G21,J21)</f>
        <v>63</v>
      </c>
      <c r="I22" s="264"/>
      <c r="J22" s="264"/>
      <c r="K22" s="264">
        <f>SUM(K21,N21)</f>
        <v>210</v>
      </c>
      <c r="L22" s="264"/>
      <c r="M22" s="264"/>
      <c r="N22" s="264">
        <f>SUM(M21,P21)</f>
        <v>58</v>
      </c>
      <c r="O22" s="264"/>
      <c r="P22" s="264"/>
      <c r="Q22" s="71">
        <f>E22+K22</f>
        <v>855</v>
      </c>
      <c r="R22" s="263" t="s">
        <v>2</v>
      </c>
    </row>
    <row r="23" spans="1:18" ht="12.75">
      <c r="A23" s="8"/>
      <c r="B23" s="8"/>
      <c r="C23" s="8"/>
      <c r="D23" s="8"/>
      <c r="E23" s="9"/>
      <c r="F23" s="9"/>
      <c r="G23" s="9"/>
      <c r="H23" s="9"/>
      <c r="I23" s="9"/>
      <c r="J23" s="9"/>
      <c r="K23" s="69"/>
      <c r="L23" s="69"/>
      <c r="M23" s="69"/>
      <c r="N23" s="69"/>
      <c r="O23" s="69"/>
      <c r="P23" s="69"/>
      <c r="Q23" s="23">
        <f>SUM(R5,R6,R7,R10,R19,R20)</f>
        <v>37</v>
      </c>
      <c r="R23" s="263"/>
    </row>
    <row r="24" spans="1:18" ht="12.75">
      <c r="A24" s="8"/>
      <c r="B24" s="8"/>
      <c r="C24" s="8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</row>
  </sheetData>
  <sheetProtection/>
  <mergeCells count="21">
    <mergeCell ref="N2:P2"/>
    <mergeCell ref="E22:G22"/>
    <mergeCell ref="K22:M22"/>
    <mergeCell ref="C1:C3"/>
    <mergeCell ref="K1:P1"/>
    <mergeCell ref="D1:D3"/>
    <mergeCell ref="R22:R23"/>
    <mergeCell ref="Q1:Q3"/>
    <mergeCell ref="R1:R3"/>
    <mergeCell ref="H2:J2"/>
    <mergeCell ref="K2:M2"/>
    <mergeCell ref="E1:J1"/>
    <mergeCell ref="H22:J22"/>
    <mergeCell ref="N22:P22"/>
    <mergeCell ref="A4:A10"/>
    <mergeCell ref="A11:A12"/>
    <mergeCell ref="A13:A18"/>
    <mergeCell ref="A19:A20"/>
    <mergeCell ref="A1:A3"/>
    <mergeCell ref="E2:G2"/>
    <mergeCell ref="B1:B3"/>
  </mergeCells>
  <printOptions/>
  <pageMargins left="0.25" right="0.25" top="0.75" bottom="0.75" header="0.3" footer="0.3"/>
  <pageSetup fitToHeight="1" fitToWidth="1" horizontalDpi="600" verticalDpi="600" orientation="landscape" paperSize="9" r:id="rId1"/>
  <headerFooter>
    <oddHeader>&amp;CGitara, lutnia
Studia II stopnia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X37"/>
  <sheetViews>
    <sheetView view="pageLayout" zoomScale="80" zoomScaleNormal="80" zoomScaleSheetLayoutView="80" zoomScalePageLayoutView="80" workbookViewId="0" topLeftCell="B6">
      <selection activeCell="U44" sqref="U44"/>
    </sheetView>
  </sheetViews>
  <sheetFormatPr defaultColWidth="9.140625" defaultRowHeight="15"/>
  <cols>
    <col min="1" max="1" width="6.28125" style="0" bestFit="1" customWidth="1"/>
    <col min="2" max="2" width="38.140625" style="0" bestFit="1" customWidth="1"/>
    <col min="3" max="3" width="13.8515625" style="0" bestFit="1" customWidth="1"/>
    <col min="4" max="4" width="8.140625" style="0" bestFit="1" customWidth="1"/>
    <col min="5" max="5" width="5.421875" style="0" bestFit="1" customWidth="1"/>
    <col min="6" max="6" width="4.140625" style="0" bestFit="1" customWidth="1"/>
    <col min="7" max="8" width="5.421875" style="0" bestFit="1" customWidth="1"/>
    <col min="9" max="9" width="4.140625" style="0" bestFit="1" customWidth="1"/>
    <col min="10" max="11" width="5.421875" style="0" bestFit="1" customWidth="1"/>
    <col min="12" max="12" width="4.140625" style="0" bestFit="1" customWidth="1"/>
    <col min="13" max="14" width="5.421875" style="0" bestFit="1" customWidth="1"/>
    <col min="15" max="15" width="4.140625" style="0" bestFit="1" customWidth="1"/>
    <col min="16" max="17" width="5.421875" style="0" bestFit="1" customWidth="1"/>
    <col min="18" max="18" width="4.140625" style="0" bestFit="1" customWidth="1"/>
    <col min="19" max="20" width="5.421875" style="0" bestFit="1" customWidth="1"/>
    <col min="21" max="21" width="4.140625" style="0" bestFit="1" customWidth="1"/>
    <col min="22" max="22" width="5.421875" style="0" bestFit="1" customWidth="1"/>
    <col min="23" max="23" width="6.00390625" style="0" bestFit="1" customWidth="1"/>
    <col min="24" max="24" width="5.140625" style="0" bestFit="1" customWidth="1"/>
    <col min="25" max="25" width="3.57421875" style="0" customWidth="1"/>
  </cols>
  <sheetData>
    <row r="1" spans="1:24" ht="15">
      <c r="A1" s="275" t="s">
        <v>47</v>
      </c>
      <c r="B1" s="276" t="s">
        <v>38</v>
      </c>
      <c r="C1" s="271" t="s">
        <v>39</v>
      </c>
      <c r="D1" s="271" t="s">
        <v>63</v>
      </c>
      <c r="E1" s="272" t="s">
        <v>0</v>
      </c>
      <c r="F1" s="272"/>
      <c r="G1" s="272"/>
      <c r="H1" s="272"/>
      <c r="I1" s="272"/>
      <c r="J1" s="272"/>
      <c r="K1" s="273" t="s">
        <v>8</v>
      </c>
      <c r="L1" s="273"/>
      <c r="M1" s="273"/>
      <c r="N1" s="273"/>
      <c r="O1" s="273"/>
      <c r="P1" s="273"/>
      <c r="Q1" s="274" t="s">
        <v>9</v>
      </c>
      <c r="R1" s="274"/>
      <c r="S1" s="274"/>
      <c r="T1" s="274"/>
      <c r="U1" s="274"/>
      <c r="V1" s="274"/>
      <c r="W1" s="271" t="s">
        <v>62</v>
      </c>
      <c r="X1" s="271" t="s">
        <v>2</v>
      </c>
    </row>
    <row r="2" spans="1:24" ht="15">
      <c r="A2" s="275"/>
      <c r="B2" s="276"/>
      <c r="C2" s="271"/>
      <c r="D2" s="271"/>
      <c r="E2" s="272" t="s">
        <v>1</v>
      </c>
      <c r="F2" s="272"/>
      <c r="G2" s="272"/>
      <c r="H2" s="272" t="s">
        <v>3</v>
      </c>
      <c r="I2" s="272"/>
      <c r="J2" s="272"/>
      <c r="K2" s="273" t="s">
        <v>4</v>
      </c>
      <c r="L2" s="273"/>
      <c r="M2" s="273"/>
      <c r="N2" s="273" t="s">
        <v>5</v>
      </c>
      <c r="O2" s="273"/>
      <c r="P2" s="273"/>
      <c r="Q2" s="274" t="s">
        <v>6</v>
      </c>
      <c r="R2" s="274"/>
      <c r="S2" s="274"/>
      <c r="T2" s="274" t="s">
        <v>7</v>
      </c>
      <c r="U2" s="274"/>
      <c r="V2" s="274"/>
      <c r="W2" s="271"/>
      <c r="X2" s="271"/>
    </row>
    <row r="3" spans="1:24" ht="15">
      <c r="A3" s="275"/>
      <c r="B3" s="276"/>
      <c r="C3" s="271"/>
      <c r="D3" s="271"/>
      <c r="E3" s="47" t="s">
        <v>61</v>
      </c>
      <c r="F3" s="47" t="s">
        <v>40</v>
      </c>
      <c r="G3" s="50" t="s">
        <v>2</v>
      </c>
      <c r="H3" s="47" t="s">
        <v>61</v>
      </c>
      <c r="I3" s="47" t="s">
        <v>40</v>
      </c>
      <c r="J3" s="50" t="s">
        <v>2</v>
      </c>
      <c r="K3" s="48" t="s">
        <v>61</v>
      </c>
      <c r="L3" s="47" t="s">
        <v>40</v>
      </c>
      <c r="M3" s="51" t="s">
        <v>2</v>
      </c>
      <c r="N3" s="48" t="s">
        <v>61</v>
      </c>
      <c r="O3" s="47" t="s">
        <v>40</v>
      </c>
      <c r="P3" s="51" t="s">
        <v>2</v>
      </c>
      <c r="Q3" s="49" t="s">
        <v>61</v>
      </c>
      <c r="R3" s="47" t="s">
        <v>40</v>
      </c>
      <c r="S3" s="52" t="s">
        <v>2</v>
      </c>
      <c r="T3" s="49" t="s">
        <v>61</v>
      </c>
      <c r="U3" s="47" t="s">
        <v>40</v>
      </c>
      <c r="V3" s="52" t="s">
        <v>2</v>
      </c>
      <c r="W3" s="271"/>
      <c r="X3" s="271"/>
    </row>
    <row r="4" spans="1:24" ht="15">
      <c r="A4" s="268"/>
      <c r="B4" s="11" t="s">
        <v>75</v>
      </c>
      <c r="C4" s="24" t="s">
        <v>10</v>
      </c>
      <c r="D4" s="24" t="s">
        <v>53</v>
      </c>
      <c r="E4" s="26">
        <v>30</v>
      </c>
      <c r="F4" s="26" t="s">
        <v>41</v>
      </c>
      <c r="G4" s="27">
        <v>10</v>
      </c>
      <c r="H4" s="26">
        <v>30</v>
      </c>
      <c r="I4" s="26" t="s">
        <v>41</v>
      </c>
      <c r="J4" s="27">
        <v>10</v>
      </c>
      <c r="K4" s="36">
        <v>30</v>
      </c>
      <c r="L4" s="35" t="s">
        <v>41</v>
      </c>
      <c r="M4" s="37">
        <v>10</v>
      </c>
      <c r="N4" s="36">
        <v>30</v>
      </c>
      <c r="O4" s="35" t="s">
        <v>41</v>
      </c>
      <c r="P4" s="37">
        <v>10</v>
      </c>
      <c r="Q4" s="31">
        <v>30</v>
      </c>
      <c r="R4" s="26" t="s">
        <v>41</v>
      </c>
      <c r="S4" s="32">
        <v>10</v>
      </c>
      <c r="T4" s="31">
        <v>30</v>
      </c>
      <c r="U4" s="26" t="s">
        <v>41</v>
      </c>
      <c r="V4" s="32">
        <v>20</v>
      </c>
      <c r="W4" s="46">
        <f aca="true" t="shared" si="0" ref="W4:W33">SUM(E4,H4,K4,N4,Q4,T4)</f>
        <v>180</v>
      </c>
      <c r="X4" s="13">
        <f>SUM(G4,J4,M4,P4,S4,V4,)</f>
        <v>70</v>
      </c>
    </row>
    <row r="5" spans="1:24" ht="15">
      <c r="A5" s="268"/>
      <c r="B5" s="11" t="s">
        <v>11</v>
      </c>
      <c r="C5" s="24" t="s">
        <v>37</v>
      </c>
      <c r="D5" s="24" t="s">
        <v>53</v>
      </c>
      <c r="E5" s="26"/>
      <c r="F5" s="26"/>
      <c r="G5" s="27"/>
      <c r="H5" s="26"/>
      <c r="I5" s="26"/>
      <c r="J5" s="27"/>
      <c r="K5" s="36">
        <v>30</v>
      </c>
      <c r="L5" s="35" t="s">
        <v>41</v>
      </c>
      <c r="M5" s="37">
        <v>4</v>
      </c>
      <c r="N5" s="36">
        <v>30</v>
      </c>
      <c r="O5" s="35" t="s">
        <v>41</v>
      </c>
      <c r="P5" s="37">
        <v>4</v>
      </c>
      <c r="Q5" s="31">
        <v>30</v>
      </c>
      <c r="R5" s="26" t="s">
        <v>41</v>
      </c>
      <c r="S5" s="32">
        <v>4</v>
      </c>
      <c r="T5" s="31">
        <v>30</v>
      </c>
      <c r="U5" s="26" t="s">
        <v>41</v>
      </c>
      <c r="V5" s="32">
        <v>4</v>
      </c>
      <c r="W5" s="46">
        <f>SUM(E5,H5,K5,N5,Q5,T5)</f>
        <v>120</v>
      </c>
      <c r="X5" s="53">
        <f>SUM(G5,J5,M5,P5,S5,V5,)</f>
        <v>16</v>
      </c>
    </row>
    <row r="6" spans="1:24" ht="15">
      <c r="A6" s="268"/>
      <c r="B6" s="11" t="s">
        <v>68</v>
      </c>
      <c r="C6" s="24" t="s">
        <v>10</v>
      </c>
      <c r="D6" s="24" t="s">
        <v>54</v>
      </c>
      <c r="E6" s="28">
        <v>15</v>
      </c>
      <c r="F6" s="28" t="s">
        <v>42</v>
      </c>
      <c r="G6" s="28">
        <v>0.5</v>
      </c>
      <c r="H6" s="28">
        <v>15</v>
      </c>
      <c r="I6" s="28" t="s">
        <v>42</v>
      </c>
      <c r="J6" s="28">
        <v>0.5</v>
      </c>
      <c r="K6" s="36">
        <v>15</v>
      </c>
      <c r="L6" s="36" t="s">
        <v>42</v>
      </c>
      <c r="M6" s="37">
        <v>0.5</v>
      </c>
      <c r="N6" s="36">
        <v>15</v>
      </c>
      <c r="O6" s="36" t="s">
        <v>42</v>
      </c>
      <c r="P6" s="37">
        <v>0.5</v>
      </c>
      <c r="Q6" s="31">
        <v>15</v>
      </c>
      <c r="R6" s="29" t="s">
        <v>42</v>
      </c>
      <c r="S6" s="32">
        <v>0.5</v>
      </c>
      <c r="T6" s="31">
        <v>15</v>
      </c>
      <c r="U6" s="29" t="s">
        <v>42</v>
      </c>
      <c r="V6" s="32">
        <v>0.5</v>
      </c>
      <c r="W6" s="46">
        <f t="shared" si="0"/>
        <v>90</v>
      </c>
      <c r="X6" s="13">
        <f>SUM(G6,J6,M6,P6,S6,V6,)</f>
        <v>3</v>
      </c>
    </row>
    <row r="7" spans="1:24" ht="15">
      <c r="A7" s="268"/>
      <c r="B7" s="11" t="s">
        <v>66</v>
      </c>
      <c r="C7" s="24" t="s">
        <v>10</v>
      </c>
      <c r="D7" s="24" t="s">
        <v>54</v>
      </c>
      <c r="E7" s="28">
        <v>15</v>
      </c>
      <c r="F7" s="28" t="s">
        <v>42</v>
      </c>
      <c r="G7" s="28">
        <v>2</v>
      </c>
      <c r="H7" s="28">
        <v>15</v>
      </c>
      <c r="I7" s="28" t="s">
        <v>48</v>
      </c>
      <c r="J7" s="28">
        <v>2</v>
      </c>
      <c r="K7" s="36">
        <v>15</v>
      </c>
      <c r="L7" s="36" t="s">
        <v>42</v>
      </c>
      <c r="M7" s="37">
        <v>2</v>
      </c>
      <c r="N7" s="36">
        <v>15</v>
      </c>
      <c r="O7" s="36" t="s">
        <v>48</v>
      </c>
      <c r="P7" s="37">
        <v>2</v>
      </c>
      <c r="Q7" s="31">
        <v>15</v>
      </c>
      <c r="R7" s="29" t="s">
        <v>42</v>
      </c>
      <c r="S7" s="32">
        <v>2</v>
      </c>
      <c r="T7" s="31">
        <v>15</v>
      </c>
      <c r="U7" s="29" t="s">
        <v>48</v>
      </c>
      <c r="V7" s="32">
        <v>2</v>
      </c>
      <c r="W7" s="46">
        <f>SUM(E7,H7,K7,N7,Q7,T7)</f>
        <v>90</v>
      </c>
      <c r="X7" s="13">
        <f>SUM(G7,J7,M7,P7,S7,V7,)</f>
        <v>12</v>
      </c>
    </row>
    <row r="8" spans="1:24" ht="15">
      <c r="A8" s="268"/>
      <c r="B8" s="11" t="s">
        <v>67</v>
      </c>
      <c r="C8" s="24" t="s">
        <v>10</v>
      </c>
      <c r="D8" s="14" t="s">
        <v>53</v>
      </c>
      <c r="E8" s="26">
        <v>15</v>
      </c>
      <c r="F8" s="29" t="s">
        <v>41</v>
      </c>
      <c r="G8" s="27">
        <v>2</v>
      </c>
      <c r="H8" s="26">
        <v>15</v>
      </c>
      <c r="I8" s="29" t="s">
        <v>41</v>
      </c>
      <c r="J8" s="27">
        <v>2</v>
      </c>
      <c r="K8" s="36"/>
      <c r="L8" s="36"/>
      <c r="M8" s="37"/>
      <c r="N8" s="36"/>
      <c r="O8" s="36"/>
      <c r="P8" s="37"/>
      <c r="Q8" s="31"/>
      <c r="R8" s="31"/>
      <c r="S8" s="32"/>
      <c r="T8" s="31"/>
      <c r="U8" s="31"/>
      <c r="V8" s="32"/>
      <c r="W8" s="46">
        <f>SUM(E8,H8,K8,N8,Q8,T8)</f>
        <v>30</v>
      </c>
      <c r="X8" s="28">
        <f>SUM(G8,J8,M8,P8,S8,V8,)</f>
        <v>4</v>
      </c>
    </row>
    <row r="9" spans="1:24" ht="15">
      <c r="A9" s="268"/>
      <c r="B9" s="11" t="s">
        <v>50</v>
      </c>
      <c r="C9" s="14" t="s">
        <v>10</v>
      </c>
      <c r="D9" s="14" t="s">
        <v>54</v>
      </c>
      <c r="E9" s="26"/>
      <c r="F9" s="29"/>
      <c r="G9" s="27"/>
      <c r="H9" s="26"/>
      <c r="I9" s="29"/>
      <c r="J9" s="27"/>
      <c r="K9" s="36"/>
      <c r="L9" s="36"/>
      <c r="M9" s="37"/>
      <c r="N9" s="36"/>
      <c r="O9" s="36"/>
      <c r="P9" s="37"/>
      <c r="Q9" s="31">
        <v>30</v>
      </c>
      <c r="R9" s="31" t="s">
        <v>42</v>
      </c>
      <c r="S9" s="32">
        <v>1</v>
      </c>
      <c r="T9" s="31">
        <v>30</v>
      </c>
      <c r="U9" s="31" t="s">
        <v>43</v>
      </c>
      <c r="V9" s="32">
        <v>2</v>
      </c>
      <c r="W9" s="46">
        <f t="shared" si="0"/>
        <v>60</v>
      </c>
      <c r="X9" s="13">
        <f aca="true" t="shared" si="1" ref="X9:X24">SUM(G9,J9,M9,P9,S9,V9,)</f>
        <v>3</v>
      </c>
    </row>
    <row r="10" spans="1:24" ht="15">
      <c r="A10" s="268"/>
      <c r="B10" s="11" t="s">
        <v>71</v>
      </c>
      <c r="C10" s="14" t="s">
        <v>37</v>
      </c>
      <c r="D10" s="14" t="s">
        <v>54</v>
      </c>
      <c r="E10" s="26">
        <v>15</v>
      </c>
      <c r="F10" s="29" t="s">
        <v>42</v>
      </c>
      <c r="G10" s="27">
        <v>1</v>
      </c>
      <c r="H10" s="26">
        <v>15</v>
      </c>
      <c r="I10" s="29" t="s">
        <v>42</v>
      </c>
      <c r="J10" s="27">
        <v>1</v>
      </c>
      <c r="K10" s="36">
        <v>15</v>
      </c>
      <c r="L10" s="36" t="s">
        <v>42</v>
      </c>
      <c r="M10" s="37">
        <v>1</v>
      </c>
      <c r="N10" s="36">
        <v>15</v>
      </c>
      <c r="O10" s="36" t="s">
        <v>42</v>
      </c>
      <c r="P10" s="37">
        <v>1</v>
      </c>
      <c r="Q10" s="31">
        <v>15</v>
      </c>
      <c r="R10" s="29" t="s">
        <v>42</v>
      </c>
      <c r="S10" s="32">
        <v>1</v>
      </c>
      <c r="T10" s="31">
        <v>15</v>
      </c>
      <c r="U10" s="29" t="s">
        <v>42</v>
      </c>
      <c r="V10" s="32">
        <v>1</v>
      </c>
      <c r="W10" s="46">
        <f>SUM(E10,H10,K10,N10,Q10,T10)</f>
        <v>90</v>
      </c>
      <c r="X10" s="54">
        <f>SUM(V10,S10,P10,M10,J10,G10)</f>
        <v>6</v>
      </c>
    </row>
    <row r="11" spans="1:24" ht="15">
      <c r="A11" s="268"/>
      <c r="B11" s="16" t="s">
        <v>52</v>
      </c>
      <c r="C11" s="12" t="s">
        <v>10</v>
      </c>
      <c r="D11" s="12" t="s">
        <v>53</v>
      </c>
      <c r="E11" s="26"/>
      <c r="F11" s="26"/>
      <c r="G11" s="27"/>
      <c r="H11" s="26"/>
      <c r="I11" s="26"/>
      <c r="J11" s="27"/>
      <c r="K11" s="36">
        <v>30</v>
      </c>
      <c r="L11" s="36" t="s">
        <v>42</v>
      </c>
      <c r="M11" s="37">
        <v>1</v>
      </c>
      <c r="N11" s="36">
        <v>30</v>
      </c>
      <c r="O11" s="36" t="s">
        <v>43</v>
      </c>
      <c r="P11" s="37">
        <v>2</v>
      </c>
      <c r="Q11" s="29"/>
      <c r="R11" s="29"/>
      <c r="S11" s="30"/>
      <c r="T11" s="29"/>
      <c r="U11" s="29"/>
      <c r="V11" s="30"/>
      <c r="W11" s="46">
        <f t="shared" si="0"/>
        <v>60</v>
      </c>
      <c r="X11" s="13">
        <f t="shared" si="1"/>
        <v>3</v>
      </c>
    </row>
    <row r="12" spans="1:24" ht="15">
      <c r="A12" s="268"/>
      <c r="B12" s="16" t="s">
        <v>35</v>
      </c>
      <c r="C12" s="12" t="s">
        <v>10</v>
      </c>
      <c r="D12" s="12" t="s">
        <v>53</v>
      </c>
      <c r="E12" s="26"/>
      <c r="F12" s="26"/>
      <c r="G12" s="27"/>
      <c r="H12" s="26"/>
      <c r="I12" s="26"/>
      <c r="J12" s="27"/>
      <c r="K12" s="36">
        <v>30</v>
      </c>
      <c r="L12" s="36" t="s">
        <v>42</v>
      </c>
      <c r="M12" s="37">
        <v>1</v>
      </c>
      <c r="N12" s="36">
        <v>30</v>
      </c>
      <c r="O12" s="36" t="s">
        <v>43</v>
      </c>
      <c r="P12" s="37">
        <v>2</v>
      </c>
      <c r="Q12" s="31"/>
      <c r="R12" s="31"/>
      <c r="S12" s="32"/>
      <c r="T12" s="31"/>
      <c r="U12" s="31"/>
      <c r="V12" s="32"/>
      <c r="W12" s="46">
        <f t="shared" si="0"/>
        <v>60</v>
      </c>
      <c r="X12" s="13">
        <f t="shared" si="1"/>
        <v>3</v>
      </c>
    </row>
    <row r="13" spans="1:24" ht="15">
      <c r="A13" s="268"/>
      <c r="B13" s="16" t="s">
        <v>32</v>
      </c>
      <c r="C13" s="12" t="s">
        <v>10</v>
      </c>
      <c r="D13" s="12" t="s">
        <v>53</v>
      </c>
      <c r="E13" s="26"/>
      <c r="F13" s="26"/>
      <c r="G13" s="27"/>
      <c r="H13" s="26"/>
      <c r="I13" s="26"/>
      <c r="J13" s="27"/>
      <c r="K13" s="36"/>
      <c r="L13" s="36"/>
      <c r="M13" s="37"/>
      <c r="N13" s="36"/>
      <c r="O13" s="36"/>
      <c r="P13" s="37"/>
      <c r="Q13" s="31">
        <v>30</v>
      </c>
      <c r="R13" s="29" t="s">
        <v>42</v>
      </c>
      <c r="S13" s="32">
        <v>1</v>
      </c>
      <c r="T13" s="31">
        <v>30</v>
      </c>
      <c r="U13" s="29" t="s">
        <v>43</v>
      </c>
      <c r="V13" s="32">
        <v>2</v>
      </c>
      <c r="W13" s="46">
        <f t="shared" si="0"/>
        <v>60</v>
      </c>
      <c r="X13" s="13">
        <f t="shared" si="1"/>
        <v>3</v>
      </c>
    </row>
    <row r="14" spans="1:24" ht="15">
      <c r="A14" s="268"/>
      <c r="B14" s="16" t="s">
        <v>34</v>
      </c>
      <c r="C14" s="12" t="s">
        <v>10</v>
      </c>
      <c r="D14" s="12" t="s">
        <v>53</v>
      </c>
      <c r="E14" s="26">
        <v>30</v>
      </c>
      <c r="F14" s="29" t="s">
        <v>42</v>
      </c>
      <c r="G14" s="27">
        <v>1</v>
      </c>
      <c r="H14" s="26">
        <v>30</v>
      </c>
      <c r="I14" s="29" t="s">
        <v>43</v>
      </c>
      <c r="J14" s="27">
        <v>2</v>
      </c>
      <c r="K14" s="36"/>
      <c r="L14" s="36"/>
      <c r="M14" s="37"/>
      <c r="N14" s="36"/>
      <c r="O14" s="36"/>
      <c r="P14" s="37"/>
      <c r="Q14" s="31"/>
      <c r="R14" s="31"/>
      <c r="S14" s="32"/>
      <c r="T14" s="31"/>
      <c r="U14" s="31"/>
      <c r="V14" s="32"/>
      <c r="W14" s="46">
        <f t="shared" si="0"/>
        <v>60</v>
      </c>
      <c r="X14" s="13">
        <f t="shared" si="1"/>
        <v>3</v>
      </c>
    </row>
    <row r="15" spans="1:24" ht="15">
      <c r="A15" s="268"/>
      <c r="B15" s="16" t="s">
        <v>98</v>
      </c>
      <c r="C15" s="12" t="s">
        <v>10</v>
      </c>
      <c r="D15" s="12" t="s">
        <v>54</v>
      </c>
      <c r="E15" s="26"/>
      <c r="F15" s="26"/>
      <c r="G15" s="27"/>
      <c r="H15" s="26"/>
      <c r="I15" s="26"/>
      <c r="J15" s="27"/>
      <c r="K15" s="36"/>
      <c r="L15" s="36"/>
      <c r="M15" s="37"/>
      <c r="N15" s="36"/>
      <c r="O15" s="36"/>
      <c r="P15" s="37"/>
      <c r="Q15" s="31">
        <v>30</v>
      </c>
      <c r="R15" s="29" t="s">
        <v>42</v>
      </c>
      <c r="S15" s="32">
        <v>1</v>
      </c>
      <c r="T15" s="31">
        <v>30</v>
      </c>
      <c r="U15" s="29" t="s">
        <v>43</v>
      </c>
      <c r="V15" s="32">
        <v>2</v>
      </c>
      <c r="W15" s="46">
        <f>SUM(E15,H15,K15,N15,Q15,T15)</f>
        <v>60</v>
      </c>
      <c r="X15" s="13">
        <f t="shared" si="1"/>
        <v>3</v>
      </c>
    </row>
    <row r="16" spans="1:24" ht="15">
      <c r="A16" s="268"/>
      <c r="B16" s="16" t="s">
        <v>12</v>
      </c>
      <c r="C16" s="12" t="s">
        <v>10</v>
      </c>
      <c r="D16" s="12" t="s">
        <v>54</v>
      </c>
      <c r="E16" s="26">
        <v>30</v>
      </c>
      <c r="F16" s="29" t="s">
        <v>42</v>
      </c>
      <c r="G16" s="27">
        <v>1</v>
      </c>
      <c r="H16" s="26">
        <v>30</v>
      </c>
      <c r="I16" s="29" t="s">
        <v>43</v>
      </c>
      <c r="J16" s="27">
        <v>2</v>
      </c>
      <c r="K16" s="36"/>
      <c r="L16" s="36"/>
      <c r="M16" s="37"/>
      <c r="N16" s="36"/>
      <c r="O16" s="36"/>
      <c r="P16" s="37"/>
      <c r="Q16" s="31"/>
      <c r="R16" s="31"/>
      <c r="S16" s="32"/>
      <c r="T16" s="31"/>
      <c r="U16" s="31"/>
      <c r="V16" s="32"/>
      <c r="W16" s="46">
        <f>SUM(E16,H16,K16,N16,Q16,T16)</f>
        <v>60</v>
      </c>
      <c r="X16" s="13">
        <f t="shared" si="1"/>
        <v>3</v>
      </c>
    </row>
    <row r="17" spans="1:24" ht="15">
      <c r="A17" s="268"/>
      <c r="B17" s="16" t="s">
        <v>13</v>
      </c>
      <c r="C17" s="12" t="s">
        <v>10</v>
      </c>
      <c r="D17" s="12" t="s">
        <v>53</v>
      </c>
      <c r="E17" s="26">
        <v>30</v>
      </c>
      <c r="F17" s="29" t="s">
        <v>42</v>
      </c>
      <c r="G17" s="27">
        <v>1</v>
      </c>
      <c r="H17" s="26">
        <v>30</v>
      </c>
      <c r="I17" s="29" t="s">
        <v>43</v>
      </c>
      <c r="J17" s="27">
        <v>2</v>
      </c>
      <c r="K17" s="36">
        <v>30</v>
      </c>
      <c r="L17" s="36" t="s">
        <v>42</v>
      </c>
      <c r="M17" s="37">
        <v>1</v>
      </c>
      <c r="N17" s="36">
        <v>30</v>
      </c>
      <c r="O17" s="36" t="s">
        <v>43</v>
      </c>
      <c r="P17" s="37">
        <v>2</v>
      </c>
      <c r="Q17" s="31"/>
      <c r="R17" s="31"/>
      <c r="S17" s="32"/>
      <c r="T17" s="31"/>
      <c r="U17" s="31"/>
      <c r="V17" s="32"/>
      <c r="W17" s="46">
        <f t="shared" si="0"/>
        <v>120</v>
      </c>
      <c r="X17" s="13">
        <f t="shared" si="1"/>
        <v>6</v>
      </c>
    </row>
    <row r="18" spans="1:24" ht="15">
      <c r="A18" s="268"/>
      <c r="B18" s="25" t="s">
        <v>26</v>
      </c>
      <c r="C18" s="12" t="s">
        <v>10</v>
      </c>
      <c r="D18" s="12" t="s">
        <v>53</v>
      </c>
      <c r="E18" s="26"/>
      <c r="F18" s="26"/>
      <c r="G18" s="27"/>
      <c r="H18" s="26"/>
      <c r="I18" s="26"/>
      <c r="J18" s="27"/>
      <c r="K18" s="36"/>
      <c r="L18" s="36"/>
      <c r="M18" s="37"/>
      <c r="N18" s="36"/>
      <c r="O18" s="36"/>
      <c r="P18" s="37"/>
      <c r="Q18" s="31">
        <v>15</v>
      </c>
      <c r="R18" s="31" t="s">
        <v>42</v>
      </c>
      <c r="S18" s="32">
        <v>1</v>
      </c>
      <c r="T18" s="31"/>
      <c r="U18" s="31"/>
      <c r="V18" s="32"/>
      <c r="W18" s="46">
        <f t="shared" si="0"/>
        <v>15</v>
      </c>
      <c r="X18" s="13">
        <f t="shared" si="1"/>
        <v>1</v>
      </c>
    </row>
    <row r="19" spans="1:24" ht="15">
      <c r="A19" s="268"/>
      <c r="B19" s="16" t="s">
        <v>33</v>
      </c>
      <c r="C19" s="12" t="s">
        <v>10</v>
      </c>
      <c r="D19" s="12" t="s">
        <v>53</v>
      </c>
      <c r="E19" s="26"/>
      <c r="F19" s="29"/>
      <c r="G19" s="27"/>
      <c r="H19" s="26">
        <v>15</v>
      </c>
      <c r="I19" s="26" t="s">
        <v>42</v>
      </c>
      <c r="J19" s="27">
        <v>1</v>
      </c>
      <c r="K19" s="36"/>
      <c r="L19" s="36"/>
      <c r="M19" s="37"/>
      <c r="N19" s="36"/>
      <c r="O19" s="36"/>
      <c r="P19" s="37"/>
      <c r="Q19" s="31"/>
      <c r="R19" s="31"/>
      <c r="S19" s="32"/>
      <c r="T19" s="31"/>
      <c r="U19" s="31"/>
      <c r="V19" s="32"/>
      <c r="W19" s="46">
        <f t="shared" si="0"/>
        <v>15</v>
      </c>
      <c r="X19" s="13">
        <f t="shared" si="1"/>
        <v>1</v>
      </c>
    </row>
    <row r="20" spans="1:24" ht="15">
      <c r="A20" s="268"/>
      <c r="B20" s="16" t="s">
        <v>36</v>
      </c>
      <c r="C20" s="12" t="s">
        <v>10</v>
      </c>
      <c r="D20" s="12" t="s">
        <v>53</v>
      </c>
      <c r="E20" s="26">
        <v>2</v>
      </c>
      <c r="F20" s="29" t="s">
        <v>42</v>
      </c>
      <c r="G20" s="27">
        <v>0</v>
      </c>
      <c r="H20" s="26"/>
      <c r="I20" s="26"/>
      <c r="J20" s="27"/>
      <c r="K20" s="36"/>
      <c r="L20" s="36"/>
      <c r="M20" s="37"/>
      <c r="N20" s="36"/>
      <c r="O20" s="36"/>
      <c r="P20" s="37"/>
      <c r="Q20" s="31"/>
      <c r="R20" s="31"/>
      <c r="S20" s="32"/>
      <c r="T20" s="31"/>
      <c r="U20" s="31"/>
      <c r="V20" s="32"/>
      <c r="W20" s="46">
        <f t="shared" si="0"/>
        <v>2</v>
      </c>
      <c r="X20" s="13">
        <f t="shared" si="1"/>
        <v>0</v>
      </c>
    </row>
    <row r="21" spans="1:24" ht="15">
      <c r="A21" s="268"/>
      <c r="B21" s="16" t="s">
        <v>20</v>
      </c>
      <c r="C21" s="12" t="s">
        <v>10</v>
      </c>
      <c r="D21" s="12" t="s">
        <v>53</v>
      </c>
      <c r="E21" s="26">
        <v>3</v>
      </c>
      <c r="F21" s="29" t="s">
        <v>42</v>
      </c>
      <c r="G21" s="27">
        <v>0</v>
      </c>
      <c r="H21" s="26"/>
      <c r="I21" s="26"/>
      <c r="J21" s="27"/>
      <c r="K21" s="36"/>
      <c r="L21" s="36"/>
      <c r="M21" s="37"/>
      <c r="N21" s="36"/>
      <c r="O21" s="36"/>
      <c r="P21" s="37"/>
      <c r="Q21" s="31"/>
      <c r="R21" s="31"/>
      <c r="S21" s="32"/>
      <c r="T21" s="31"/>
      <c r="U21" s="31"/>
      <c r="V21" s="32"/>
      <c r="W21" s="46">
        <f t="shared" si="0"/>
        <v>3</v>
      </c>
      <c r="X21" s="13">
        <f t="shared" si="1"/>
        <v>0</v>
      </c>
    </row>
    <row r="22" spans="1:24" ht="15">
      <c r="A22" s="268"/>
      <c r="B22" s="15" t="s">
        <v>56</v>
      </c>
      <c r="C22" s="14" t="s">
        <v>37</v>
      </c>
      <c r="D22" s="14" t="s">
        <v>54</v>
      </c>
      <c r="E22" s="26">
        <v>30</v>
      </c>
      <c r="F22" s="29" t="s">
        <v>42</v>
      </c>
      <c r="G22" s="27">
        <v>2</v>
      </c>
      <c r="H22" s="26">
        <v>30</v>
      </c>
      <c r="I22" s="29" t="s">
        <v>43</v>
      </c>
      <c r="J22" s="27">
        <v>2</v>
      </c>
      <c r="K22" s="36"/>
      <c r="L22" s="36"/>
      <c r="M22" s="37"/>
      <c r="N22" s="36"/>
      <c r="O22" s="36"/>
      <c r="P22" s="37"/>
      <c r="Q22" s="31"/>
      <c r="R22" s="31"/>
      <c r="S22" s="32"/>
      <c r="T22" s="31"/>
      <c r="U22" s="31"/>
      <c r="V22" s="32"/>
      <c r="W22" s="46">
        <f>SUM(E22,H22,K22,N22,Q22,T22)</f>
        <v>60</v>
      </c>
      <c r="X22" s="54">
        <f t="shared" si="1"/>
        <v>4</v>
      </c>
    </row>
    <row r="23" spans="1:24" ht="15">
      <c r="A23" s="268"/>
      <c r="B23" s="15" t="s">
        <v>14</v>
      </c>
      <c r="C23" s="14" t="s">
        <v>37</v>
      </c>
      <c r="D23" s="14" t="s">
        <v>54</v>
      </c>
      <c r="E23" s="29">
        <v>30</v>
      </c>
      <c r="F23" s="29" t="s">
        <v>42</v>
      </c>
      <c r="G23" s="30">
        <v>1</v>
      </c>
      <c r="H23" s="29">
        <v>30</v>
      </c>
      <c r="I23" s="29" t="s">
        <v>42</v>
      </c>
      <c r="J23" s="30">
        <v>1</v>
      </c>
      <c r="K23" s="38"/>
      <c r="L23" s="38"/>
      <c r="M23" s="38"/>
      <c r="N23" s="38"/>
      <c r="O23" s="38"/>
      <c r="P23" s="38"/>
      <c r="Q23" s="31"/>
      <c r="R23" s="31"/>
      <c r="S23" s="32"/>
      <c r="T23" s="31"/>
      <c r="U23" s="31"/>
      <c r="V23" s="32"/>
      <c r="W23" s="46">
        <f>SUM(E23,H23,K23,N23,Q23,T23)</f>
        <v>60</v>
      </c>
      <c r="X23" s="54">
        <f t="shared" si="1"/>
        <v>2</v>
      </c>
    </row>
    <row r="24" spans="1:24" ht="15">
      <c r="A24" s="268"/>
      <c r="B24" s="11" t="s">
        <v>74</v>
      </c>
      <c r="C24" s="24" t="s">
        <v>10</v>
      </c>
      <c r="D24" s="24" t="s">
        <v>53</v>
      </c>
      <c r="E24" s="26"/>
      <c r="F24" s="26"/>
      <c r="G24" s="27"/>
      <c r="H24" s="26"/>
      <c r="I24" s="26"/>
      <c r="J24" s="27"/>
      <c r="K24" s="36"/>
      <c r="L24" s="36"/>
      <c r="M24" s="37"/>
      <c r="N24" s="36"/>
      <c r="O24" s="36"/>
      <c r="P24" s="37"/>
      <c r="Q24" s="31">
        <v>30</v>
      </c>
      <c r="R24" s="29" t="s">
        <v>43</v>
      </c>
      <c r="S24" s="32">
        <v>2</v>
      </c>
      <c r="T24" s="31"/>
      <c r="U24" s="31"/>
      <c r="V24" s="32"/>
      <c r="W24" s="46">
        <f>SUM(E24,H24,K24,N24,Q24,T24)</f>
        <v>30</v>
      </c>
      <c r="X24" s="13">
        <f t="shared" si="1"/>
        <v>2</v>
      </c>
    </row>
    <row r="25" spans="1:24" ht="15">
      <c r="A25" s="268"/>
      <c r="B25" s="15" t="s">
        <v>65</v>
      </c>
      <c r="C25" s="14" t="s">
        <v>16</v>
      </c>
      <c r="D25" s="14" t="s">
        <v>55</v>
      </c>
      <c r="E25" s="26"/>
      <c r="F25" s="26"/>
      <c r="G25" s="27">
        <v>2</v>
      </c>
      <c r="H25" s="26"/>
      <c r="I25" s="26"/>
      <c r="J25" s="27"/>
      <c r="K25" s="36"/>
      <c r="L25" s="36"/>
      <c r="M25" s="37">
        <v>2</v>
      </c>
      <c r="N25" s="36"/>
      <c r="O25" s="36"/>
      <c r="P25" s="37">
        <v>2</v>
      </c>
      <c r="Q25" s="29"/>
      <c r="R25" s="29"/>
      <c r="S25" s="30"/>
      <c r="T25" s="29"/>
      <c r="U25" s="29"/>
      <c r="V25" s="30"/>
      <c r="W25" s="46">
        <f>SUM(E25,H25,K25,N25,Q25,T25)</f>
        <v>0</v>
      </c>
      <c r="X25" s="54">
        <f>SUM(V25,S25,P25,M25,J25,G25)</f>
        <v>6</v>
      </c>
    </row>
    <row r="26" spans="1:24" ht="15">
      <c r="A26" s="269"/>
      <c r="B26" s="15" t="s">
        <v>18</v>
      </c>
      <c r="C26" s="14" t="s">
        <v>16</v>
      </c>
      <c r="D26" s="14" t="s">
        <v>53</v>
      </c>
      <c r="E26" s="26">
        <v>30</v>
      </c>
      <c r="F26" s="29" t="s">
        <v>42</v>
      </c>
      <c r="G26" s="27">
        <v>1</v>
      </c>
      <c r="H26" s="26">
        <v>30</v>
      </c>
      <c r="I26" s="29" t="s">
        <v>43</v>
      </c>
      <c r="J26" s="27">
        <v>2</v>
      </c>
      <c r="K26" s="36"/>
      <c r="L26" s="36"/>
      <c r="M26" s="37"/>
      <c r="N26" s="36"/>
      <c r="O26" s="36"/>
      <c r="P26" s="37"/>
      <c r="Q26" s="31"/>
      <c r="R26" s="31"/>
      <c r="S26" s="32"/>
      <c r="T26" s="31"/>
      <c r="U26" s="31"/>
      <c r="V26" s="32"/>
      <c r="W26" s="46">
        <f t="shared" si="0"/>
        <v>60</v>
      </c>
      <c r="X26" s="54">
        <f>SUM(V26,S26,P26,M26,J26,G26)</f>
        <v>3</v>
      </c>
    </row>
    <row r="27" spans="1:24" ht="15">
      <c r="A27" s="269"/>
      <c r="B27" s="15" t="s">
        <v>19</v>
      </c>
      <c r="C27" s="14" t="s">
        <v>16</v>
      </c>
      <c r="D27" s="14" t="s">
        <v>53</v>
      </c>
      <c r="E27" s="26">
        <v>45</v>
      </c>
      <c r="F27" s="29" t="s">
        <v>42</v>
      </c>
      <c r="G27" s="27">
        <v>2</v>
      </c>
      <c r="H27" s="26">
        <v>45</v>
      </c>
      <c r="I27" s="29" t="s">
        <v>43</v>
      </c>
      <c r="J27" s="27">
        <v>3</v>
      </c>
      <c r="K27" s="36"/>
      <c r="L27" s="36"/>
      <c r="M27" s="37"/>
      <c r="N27" s="36"/>
      <c r="O27" s="36"/>
      <c r="P27" s="37"/>
      <c r="Q27" s="31" t="s">
        <v>97</v>
      </c>
      <c r="R27" s="31"/>
      <c r="S27" s="32"/>
      <c r="T27" s="31"/>
      <c r="U27" s="31"/>
      <c r="V27" s="32"/>
      <c r="W27" s="46">
        <f t="shared" si="0"/>
        <v>90</v>
      </c>
      <c r="X27" s="54">
        <f>SUM(V27,S27,P27,M27,J27,G27)</f>
        <v>5</v>
      </c>
    </row>
    <row r="28" spans="1:24" ht="15">
      <c r="A28" s="269"/>
      <c r="B28" s="15" t="s">
        <v>73</v>
      </c>
      <c r="C28" s="14" t="s">
        <v>16</v>
      </c>
      <c r="D28" s="14" t="s">
        <v>53</v>
      </c>
      <c r="E28" s="26"/>
      <c r="F28" s="29"/>
      <c r="G28" s="27"/>
      <c r="H28" s="26">
        <v>30</v>
      </c>
      <c r="I28" s="29" t="s">
        <v>79</v>
      </c>
      <c r="J28" s="27">
        <v>2</v>
      </c>
      <c r="K28" s="36"/>
      <c r="L28" s="36"/>
      <c r="M28" s="37"/>
      <c r="N28" s="36"/>
      <c r="O28" s="36"/>
      <c r="P28" s="37"/>
      <c r="Q28" s="31"/>
      <c r="R28" s="31"/>
      <c r="S28" s="32"/>
      <c r="T28" s="31"/>
      <c r="U28" s="31"/>
      <c r="V28" s="32"/>
      <c r="W28" s="46">
        <f>SUM(H28)</f>
        <v>30</v>
      </c>
      <c r="X28" s="54">
        <f>SUM(J28)</f>
        <v>2</v>
      </c>
    </row>
    <row r="29" spans="1:24" ht="15">
      <c r="A29" s="269"/>
      <c r="B29" s="15" t="s">
        <v>25</v>
      </c>
      <c r="C29" s="14" t="s">
        <v>16</v>
      </c>
      <c r="D29" s="14" t="s">
        <v>53</v>
      </c>
      <c r="E29" s="26"/>
      <c r="F29" s="26"/>
      <c r="G29" s="27"/>
      <c r="H29" s="26"/>
      <c r="I29" s="26"/>
      <c r="J29" s="27"/>
      <c r="K29" s="36">
        <v>30</v>
      </c>
      <c r="L29" s="36" t="s">
        <v>42</v>
      </c>
      <c r="M29" s="37">
        <v>1</v>
      </c>
      <c r="N29" s="36">
        <v>30</v>
      </c>
      <c r="O29" s="36" t="s">
        <v>43</v>
      </c>
      <c r="P29" s="37">
        <v>2</v>
      </c>
      <c r="Q29" s="31"/>
      <c r="R29" s="31"/>
      <c r="S29" s="32">
        <v>1</v>
      </c>
      <c r="T29" s="31"/>
      <c r="U29" s="31"/>
      <c r="V29" s="32"/>
      <c r="W29" s="46">
        <f t="shared" si="0"/>
        <v>60</v>
      </c>
      <c r="X29" s="54">
        <f>SUM(V29,S29,P29,M29,J29,G29)</f>
        <v>4</v>
      </c>
    </row>
    <row r="30" spans="1:24" ht="15">
      <c r="A30" s="269"/>
      <c r="B30" s="15" t="s">
        <v>22</v>
      </c>
      <c r="C30" s="14" t="s">
        <v>16</v>
      </c>
      <c r="D30" s="14" t="s">
        <v>54</v>
      </c>
      <c r="E30" s="26">
        <v>15</v>
      </c>
      <c r="F30" s="26" t="s">
        <v>42</v>
      </c>
      <c r="G30" s="27">
        <v>1</v>
      </c>
      <c r="H30" s="26"/>
      <c r="I30" s="29"/>
      <c r="J30" s="27"/>
      <c r="K30" s="36"/>
      <c r="L30" s="36"/>
      <c r="M30" s="37"/>
      <c r="N30" s="36"/>
      <c r="O30" s="36"/>
      <c r="P30" s="37"/>
      <c r="Q30" s="31"/>
      <c r="R30" s="31"/>
      <c r="S30" s="32"/>
      <c r="T30" s="31"/>
      <c r="U30" s="31"/>
      <c r="V30" s="32"/>
      <c r="W30" s="46">
        <f t="shared" si="0"/>
        <v>15</v>
      </c>
      <c r="X30" s="54">
        <f>SUM(V30,S30,P30,M30,J30,G30)</f>
        <v>1</v>
      </c>
    </row>
    <row r="31" spans="1:24" ht="15">
      <c r="A31" s="269"/>
      <c r="B31" s="15" t="s">
        <v>17</v>
      </c>
      <c r="C31" s="14" t="s">
        <v>16</v>
      </c>
      <c r="D31" s="14" t="s">
        <v>54</v>
      </c>
      <c r="E31" s="29"/>
      <c r="F31" s="29"/>
      <c r="G31" s="30"/>
      <c r="H31" s="26">
        <v>15</v>
      </c>
      <c r="I31" s="26" t="s">
        <v>42</v>
      </c>
      <c r="J31" s="27">
        <v>1</v>
      </c>
      <c r="K31" s="38"/>
      <c r="L31" s="38"/>
      <c r="M31" s="38"/>
      <c r="N31" s="36"/>
      <c r="O31" s="36"/>
      <c r="P31" s="37"/>
      <c r="Q31" s="31"/>
      <c r="R31" s="31"/>
      <c r="S31" s="32"/>
      <c r="T31" s="31"/>
      <c r="U31" s="31"/>
      <c r="V31" s="32"/>
      <c r="W31" s="46">
        <f t="shared" si="0"/>
        <v>15</v>
      </c>
      <c r="X31" s="53">
        <f>SUM(G31,J31,M31,P31,S31,V31,)</f>
        <v>1</v>
      </c>
    </row>
    <row r="32" spans="1:24" ht="15">
      <c r="A32" s="269"/>
      <c r="B32" s="15" t="s">
        <v>23</v>
      </c>
      <c r="C32" s="14" t="s">
        <v>16</v>
      </c>
      <c r="D32" s="14" t="s">
        <v>54</v>
      </c>
      <c r="E32" s="26"/>
      <c r="F32" s="29"/>
      <c r="G32" s="27"/>
      <c r="H32" s="26">
        <v>30</v>
      </c>
      <c r="I32" s="26" t="s">
        <v>42</v>
      </c>
      <c r="J32" s="27">
        <v>2</v>
      </c>
      <c r="K32" s="36"/>
      <c r="L32" s="36"/>
      <c r="M32" s="37"/>
      <c r="N32" s="36"/>
      <c r="O32" s="36"/>
      <c r="P32" s="37"/>
      <c r="Q32" s="31"/>
      <c r="R32" s="31"/>
      <c r="S32" s="32"/>
      <c r="T32" s="31"/>
      <c r="U32" s="31"/>
      <c r="V32" s="32"/>
      <c r="W32" s="46">
        <f t="shared" si="0"/>
        <v>30</v>
      </c>
      <c r="X32" s="54">
        <f>SUM(V32,S32,P32,M32,J32,G32)</f>
        <v>2</v>
      </c>
    </row>
    <row r="33" spans="1:24" ht="15">
      <c r="A33" s="269"/>
      <c r="B33" s="15" t="s">
        <v>24</v>
      </c>
      <c r="C33" s="14" t="s">
        <v>16</v>
      </c>
      <c r="D33" s="14" t="s">
        <v>54</v>
      </c>
      <c r="E33" s="26"/>
      <c r="F33" s="26"/>
      <c r="G33" s="27"/>
      <c r="H33" s="26">
        <v>30</v>
      </c>
      <c r="I33" s="26" t="s">
        <v>42</v>
      </c>
      <c r="J33" s="27">
        <v>2</v>
      </c>
      <c r="K33" s="36">
        <v>30</v>
      </c>
      <c r="L33" s="36" t="s">
        <v>42</v>
      </c>
      <c r="M33" s="37">
        <v>2</v>
      </c>
      <c r="N33" s="36">
        <v>30</v>
      </c>
      <c r="O33" s="36" t="s">
        <v>42</v>
      </c>
      <c r="P33" s="37">
        <v>2</v>
      </c>
      <c r="Q33" s="31">
        <v>30</v>
      </c>
      <c r="R33" s="29" t="s">
        <v>42</v>
      </c>
      <c r="S33" s="32">
        <v>2</v>
      </c>
      <c r="T33" s="31"/>
      <c r="U33" s="29"/>
      <c r="V33" s="32"/>
      <c r="W33" s="46">
        <f t="shared" si="0"/>
        <v>120</v>
      </c>
      <c r="X33" s="81">
        <f>SUM(V33,S33,P33,M33,J33,G33)</f>
        <v>8</v>
      </c>
    </row>
    <row r="34" spans="1:24" ht="15">
      <c r="A34" s="1"/>
      <c r="B34" s="2"/>
      <c r="C34" s="10"/>
      <c r="D34" s="39" t="s">
        <v>21</v>
      </c>
      <c r="E34" s="40">
        <f>SUM(E4:E33)</f>
        <v>335</v>
      </c>
      <c r="F34" s="40"/>
      <c r="G34" s="41">
        <f>SUM(G4:G33)</f>
        <v>27.5</v>
      </c>
      <c r="H34" s="40">
        <f>SUM(H4:H33)</f>
        <v>435</v>
      </c>
      <c r="I34" s="40"/>
      <c r="J34" s="41">
        <f>SUM(J4:J33)</f>
        <v>37.5</v>
      </c>
      <c r="K34" s="42">
        <f>SUM(K4:K33)</f>
        <v>255</v>
      </c>
      <c r="L34" s="42"/>
      <c r="M34" s="43">
        <f>SUM(M4:M33)</f>
        <v>25.5</v>
      </c>
      <c r="N34" s="42">
        <f>SUM(N4:N33)</f>
        <v>255</v>
      </c>
      <c r="O34" s="42"/>
      <c r="P34" s="43">
        <f>SUM(P4:P33)</f>
        <v>29.5</v>
      </c>
      <c r="Q34" s="44">
        <f>SUM(Q4:Q33)</f>
        <v>270</v>
      </c>
      <c r="R34" s="44"/>
      <c r="S34" s="45">
        <f>SUM(S4:S33)</f>
        <v>26.5</v>
      </c>
      <c r="T34" s="44">
        <f>SUM(T4:T33)</f>
        <v>195</v>
      </c>
      <c r="U34" s="44"/>
      <c r="V34" s="45">
        <f>SUM(V4:V33)</f>
        <v>33.5</v>
      </c>
      <c r="W34" s="79">
        <f>SUM(W4:W33)</f>
        <v>1745</v>
      </c>
      <c r="X34" s="33">
        <f>SUM(X4:X33)</f>
        <v>180</v>
      </c>
    </row>
    <row r="35" spans="1:24" ht="15">
      <c r="A35" s="3"/>
      <c r="B35" s="3"/>
      <c r="C35" s="3"/>
      <c r="D35" s="28" t="s">
        <v>59</v>
      </c>
      <c r="E35" s="270">
        <f>SUM(E34,H34)</f>
        <v>770</v>
      </c>
      <c r="F35" s="270"/>
      <c r="G35" s="270"/>
      <c r="H35" s="270">
        <f>SUM(G34,J34)</f>
        <v>65</v>
      </c>
      <c r="I35" s="270"/>
      <c r="J35" s="270"/>
      <c r="K35" s="270">
        <f>SUM(K34,N34)</f>
        <v>510</v>
      </c>
      <c r="L35" s="270"/>
      <c r="M35" s="270"/>
      <c r="N35" s="270">
        <f>SUM(M34,P34)</f>
        <v>55</v>
      </c>
      <c r="O35" s="270"/>
      <c r="P35" s="270"/>
      <c r="Q35" s="270">
        <f>SUM(Q34,T34)</f>
        <v>465</v>
      </c>
      <c r="R35" s="270"/>
      <c r="S35" s="270"/>
      <c r="T35" s="270">
        <f>SUM(S34,V34)</f>
        <v>60</v>
      </c>
      <c r="U35" s="270"/>
      <c r="V35" s="270"/>
      <c r="W35" s="80">
        <f>SUM(E35,K35,Q35)</f>
        <v>1745</v>
      </c>
      <c r="X35" s="267" t="s">
        <v>2</v>
      </c>
    </row>
    <row r="36" spans="1:24" ht="15">
      <c r="A36" s="3"/>
      <c r="B36" s="3"/>
      <c r="C36" s="3"/>
      <c r="D36" s="1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82"/>
      <c r="W36" s="17">
        <f>SUM(X5,X10,X22,X23,X25:X33)</f>
        <v>60</v>
      </c>
      <c r="X36" s="267"/>
    </row>
    <row r="37" spans="1:24" ht="15">
      <c r="A37" s="3"/>
      <c r="B37" s="3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3"/>
      <c r="X37" s="3"/>
    </row>
  </sheetData>
  <sheetProtection/>
  <mergeCells count="27">
    <mergeCell ref="Q35:S35"/>
    <mergeCell ref="T35:V35"/>
    <mergeCell ref="T2:V2"/>
    <mergeCell ref="A1:A3"/>
    <mergeCell ref="B1:B3"/>
    <mergeCell ref="C1:C3"/>
    <mergeCell ref="D1:D3"/>
    <mergeCell ref="E1:J1"/>
    <mergeCell ref="K1:P1"/>
    <mergeCell ref="X1:X3"/>
    <mergeCell ref="E2:G2"/>
    <mergeCell ref="H2:J2"/>
    <mergeCell ref="K2:M2"/>
    <mergeCell ref="N2:P2"/>
    <mergeCell ref="Q2:S2"/>
    <mergeCell ref="Q1:V1"/>
    <mergeCell ref="W1:W3"/>
    <mergeCell ref="X35:X36"/>
    <mergeCell ref="A4:A10"/>
    <mergeCell ref="A11:A16"/>
    <mergeCell ref="A17:A21"/>
    <mergeCell ref="A22:A25"/>
    <mergeCell ref="A26:A33"/>
    <mergeCell ref="E35:G35"/>
    <mergeCell ref="H35:J35"/>
    <mergeCell ref="K35:M35"/>
    <mergeCell ref="N35:P35"/>
  </mergeCells>
  <printOptions/>
  <pageMargins left="0.25" right="0.25" top="0.75" bottom="0.75" header="0.3" footer="0.3"/>
  <pageSetup fitToHeight="1" fitToWidth="1" horizontalDpi="600" verticalDpi="600" orientation="landscape" paperSize="9" scale="85" r:id="rId1"/>
  <headerFooter>
    <oddHeader>&amp;CInstr. historyczne, Studia I stopnia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Siatka godzin, Wydz. Instrumentalny</dc:title>
  <dc:subject/>
  <dc:creator/>
  <cp:keywords/>
  <dc:description/>
  <cp:lastModifiedBy/>
  <cp:lastPrinted>2000-01-01T17:39:13Z</cp:lastPrinted>
  <dcterms:created xsi:type="dcterms:W3CDTF">2012-07-26T17:56:14Z</dcterms:created>
  <dcterms:modified xsi:type="dcterms:W3CDTF">2015-10-08T12:27:01Z</dcterms:modified>
  <cp:category/>
  <cp:version/>
  <cp:contentType/>
  <cp:contentStatus/>
</cp:coreProperties>
</file>