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65341" yWindow="2910" windowWidth="15480" windowHeight="5850" tabRatio="860" activeTab="0"/>
  </bookViews>
  <sheets>
    <sheet name="Skrzypce,alt.wiol. I st." sheetId="1" r:id="rId1"/>
    <sheet name="Skrzypce,alt.wiol. I st .I rok" sheetId="2" r:id="rId2"/>
    <sheet name="Ktb. I st." sheetId="3" r:id="rId3"/>
    <sheet name="Ktb. I st. I rok" sheetId="4" r:id="rId4"/>
    <sheet name="Harfa I st." sheetId="5" r:id="rId5"/>
    <sheet name="Harfa I st. I rok" sheetId="6" r:id="rId6"/>
    <sheet name="Gitara I st." sheetId="7" r:id="rId7"/>
    <sheet name="Gitara I st. I st." sheetId="8" r:id="rId8"/>
    <sheet name="Lutnictwo I st." sheetId="9" r:id="rId9"/>
    <sheet name="Lutnictwo I st. I rok" sheetId="10" r:id="rId10"/>
    <sheet name="Skrzypce,alt.wiol. II st." sheetId="11" r:id="rId11"/>
    <sheet name="Ktb. II st." sheetId="12" r:id="rId12"/>
    <sheet name="Harfa II st." sheetId="13" r:id="rId13"/>
    <sheet name="Gitara II st." sheetId="14" r:id="rId14"/>
    <sheet name="Lutnictwo II st." sheetId="15" r:id="rId15"/>
    <sheet name="Studium pedag. I i II st." sheetId="16" r:id="rId16"/>
  </sheets>
  <definedNames>
    <definedName name="_xlnm.Print_Area" localSheetId="6">'Gitara I st.'!$A$1:$Y$28</definedName>
    <definedName name="_xlnm.Print_Area" localSheetId="7">'Gitara I st. I st.'!$A$1:$Y$28</definedName>
    <definedName name="_xlnm.Print_Area" localSheetId="4">'Harfa I st.'!$A$1:$Y$29</definedName>
    <definedName name="_xlnm.Print_Area" localSheetId="5">'Harfa I st. I rok'!$A$1:$Y$29</definedName>
    <definedName name="_xlnm.Print_Area" localSheetId="2">'Ktb. I st.'!$A$1:$Y$30</definedName>
    <definedName name="_xlnm.Print_Area" localSheetId="3">'Ktb. I st. I rok'!$A$1:$Y$30</definedName>
    <definedName name="_xlnm.Print_Area" localSheetId="8">'Lutnictwo I st.'!$A$1:$Y$32</definedName>
    <definedName name="_xlnm.Print_Area" localSheetId="9">'Lutnictwo I st. I rok'!$A$1:$Y$32</definedName>
    <definedName name="_xlnm.Print_Area" localSheetId="1">'Skrzypce,alt.wiol. I st .I rok'!$A$1:$Y$30</definedName>
    <definedName name="_xlnm.Print_Area" localSheetId="0">'Skrzypce,alt.wiol. I st.'!$A$1:$Y$30</definedName>
  </definedNames>
  <calcPr fullCalcOnLoad="1"/>
</workbook>
</file>

<file path=xl/sharedStrings.xml><?xml version="1.0" encoding="utf-8"?>
<sst xmlns="http://schemas.openxmlformats.org/spreadsheetml/2006/main" count="2369" uniqueCount="110">
  <si>
    <t>Rok I</t>
  </si>
  <si>
    <t>Semestr I</t>
  </si>
  <si>
    <t>ECTS</t>
  </si>
  <si>
    <t>Semestr II</t>
  </si>
  <si>
    <t>Semestr III</t>
  </si>
  <si>
    <t>Semestr IV</t>
  </si>
  <si>
    <t>Semestr V</t>
  </si>
  <si>
    <t>Semestr VI</t>
  </si>
  <si>
    <t>Rok II</t>
  </si>
  <si>
    <t>Rok III</t>
  </si>
  <si>
    <t>obowiązkowy</t>
  </si>
  <si>
    <t>Kameralistyka</t>
  </si>
  <si>
    <t>Kształcenie słuchu</t>
  </si>
  <si>
    <t>Historia kultury</t>
  </si>
  <si>
    <t>W-F</t>
  </si>
  <si>
    <t>obieralny</t>
  </si>
  <si>
    <t>Szkolenie BHP</t>
  </si>
  <si>
    <t>SUMA</t>
  </si>
  <si>
    <t>Marketing i animacja kultury</t>
  </si>
  <si>
    <t>Propedeutyka muzyki współczesnej</t>
  </si>
  <si>
    <t>Zagadnienia wykonawcze muzyki dawnej</t>
  </si>
  <si>
    <t>Estetyka</t>
  </si>
  <si>
    <t>Chór</t>
  </si>
  <si>
    <t xml:space="preserve">Literatura muzyki XX w. </t>
  </si>
  <si>
    <t>Prawo autorskie i prawa pokrewne</t>
  </si>
  <si>
    <t>Analiza dzieła muzycznego</t>
  </si>
  <si>
    <t>Historia muzyki z literaturą</t>
  </si>
  <si>
    <t>Kurs biblioteczny</t>
  </si>
  <si>
    <t>obow./obieral.</t>
  </si>
  <si>
    <t>Typ</t>
  </si>
  <si>
    <t>zal.</t>
  </si>
  <si>
    <t>Proseminarium pracy dyplomowej</t>
  </si>
  <si>
    <t>Seminarium pracy dyplomowej</t>
  </si>
  <si>
    <t>Grupa</t>
  </si>
  <si>
    <t>Orkiestra</t>
  </si>
  <si>
    <t>Studia orkiestrowe z grą a'vista</t>
  </si>
  <si>
    <t>Literatura specjalistyczna</t>
  </si>
  <si>
    <t>W</t>
  </si>
  <si>
    <t>Ć</t>
  </si>
  <si>
    <t>W/Ć</t>
  </si>
  <si>
    <t>Język obcy (z egzaminem B2)</t>
  </si>
  <si>
    <t>Język obcy (z egzaminem B2+)</t>
  </si>
  <si>
    <t>ROCZNIE</t>
  </si>
  <si>
    <t>godz.</t>
  </si>
  <si>
    <t>Godz.</t>
  </si>
  <si>
    <t>Forma
zajęć</t>
  </si>
  <si>
    <t>Fakultety</t>
  </si>
  <si>
    <t xml:space="preserve">Fakultety </t>
  </si>
  <si>
    <t>Praktyka estradowa</t>
  </si>
  <si>
    <t>EK</t>
  </si>
  <si>
    <t>Z</t>
  </si>
  <si>
    <t>K</t>
  </si>
  <si>
    <t>E</t>
  </si>
  <si>
    <t xml:space="preserve"> </t>
  </si>
  <si>
    <t xml:space="preserve">                </t>
  </si>
  <si>
    <t>Gra na instrumencie</t>
  </si>
  <si>
    <t>Praktyka warsztatowa</t>
  </si>
  <si>
    <t xml:space="preserve">Z </t>
  </si>
  <si>
    <t>Analiza dzieła lutniczego</t>
  </si>
  <si>
    <t>Zarys instrumentologii</t>
  </si>
  <si>
    <t xml:space="preserve">E </t>
  </si>
  <si>
    <t>Akustyka lutnicza</t>
  </si>
  <si>
    <t>Analiza drgań i dźwieków</t>
  </si>
  <si>
    <t>Konserwacja lutnicza</t>
  </si>
  <si>
    <t>Projektowanie i modelowanie</t>
  </si>
  <si>
    <t>Moduł</t>
  </si>
  <si>
    <t>Analiza drgań i dźwięków</t>
  </si>
  <si>
    <t>Harmonia z elementami improwizacji</t>
  </si>
  <si>
    <t>Praktyka w klasie nauki akompaniamentu</t>
  </si>
  <si>
    <t>Zasady budowy, strojenia i konserwacji instrumentów</t>
  </si>
  <si>
    <t>Filozofia-zagadnienia i kierunki</t>
  </si>
  <si>
    <t>Praca z pianistą</t>
  </si>
  <si>
    <t>Technologie informacyjne</t>
  </si>
  <si>
    <t>Harmonia</t>
  </si>
  <si>
    <t>Laboratorium z analizy drgań i dźwięków</t>
  </si>
  <si>
    <t>Historia sztuki lutniczej z literaturą specjalistyczną</t>
  </si>
  <si>
    <t>`</t>
  </si>
  <si>
    <t>Seminarium krytyki</t>
  </si>
  <si>
    <t>Seminarium prelekcji</t>
  </si>
  <si>
    <t>kierunkowe</t>
  </si>
  <si>
    <t>podstawowe</t>
  </si>
  <si>
    <t>ogólne</t>
  </si>
  <si>
    <t>W/I</t>
  </si>
  <si>
    <t>WG</t>
  </si>
  <si>
    <t>W/G</t>
  </si>
  <si>
    <t>Ć/I</t>
  </si>
  <si>
    <t>Ć/G</t>
  </si>
  <si>
    <t>Instrument główny</t>
  </si>
  <si>
    <t>Przedmiot główny</t>
  </si>
  <si>
    <t>obieralne</t>
  </si>
  <si>
    <t>Studium pedagogiczne I stopień</t>
  </si>
  <si>
    <t>Rok I/II/III</t>
  </si>
  <si>
    <t>Psychologia</t>
  </si>
  <si>
    <t>Pedagogika</t>
  </si>
  <si>
    <t>Dydaktyka ogólna</t>
  </si>
  <si>
    <t>Metodyka nauczania przedm. gł.</t>
  </si>
  <si>
    <t>W/C</t>
  </si>
  <si>
    <t>Emisja głosu</t>
  </si>
  <si>
    <t>C</t>
  </si>
  <si>
    <t>Kultura języka</t>
  </si>
  <si>
    <t>Multimedialne środki nauczania</t>
  </si>
  <si>
    <t>Praktyki ogólnopedagogiczne</t>
  </si>
  <si>
    <t>Praktyka metodyczno-przedm.</t>
  </si>
  <si>
    <t>razem</t>
  </si>
  <si>
    <t>Metodyka prowadzenia zespołów kameralnych</t>
  </si>
  <si>
    <t>Praktyka prowadzenia zespołów kameralnych</t>
  </si>
  <si>
    <t>możliwość realizacji przedmiotów na dowolnych latach studiów</t>
  </si>
  <si>
    <t>Studium pedagogiczne - fakultet</t>
  </si>
  <si>
    <t>Studia II stopnia</t>
  </si>
  <si>
    <t>Propedeutyka badań naukowych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</si>
</sst>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[$-415]d\ mmmm\ yyyy"/>
    <numFmt numFmtId="172" formatCode="00\-000"/>
  </numFmts>
  <fonts count="47"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i/>
      <sz val="12"/>
      <color indexed="23"/>
      <name val="Calibri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ck"/>
      <top style="thin"/>
      <bottom>
        <color indexed="63"/>
      </bottom>
    </border>
    <border>
      <left style="thin"/>
      <right style="thick"/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29" borderId="0" applyNumberFormat="0" applyBorder="0" applyAlignment="0" applyProtection="0"/>
    <xf numFmtId="0" fontId="11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32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3" borderId="0" applyNumberFormat="0" applyBorder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5" borderId="0" applyNumberFormat="0" applyBorder="0" applyAlignment="0" applyProtection="0"/>
    <xf numFmtId="0" fontId="7" fillId="0" borderId="0" applyNumberFormat="0" applyFill="0" applyBorder="0" applyAlignment="0" applyProtection="0"/>
  </cellStyleXfs>
  <cellXfs count="44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" fillId="36" borderId="10" xfId="27" applyFont="1" applyFill="1" applyBorder="1" applyAlignment="1">
      <alignment horizontal="center" vertical="center"/>
    </xf>
    <xf numFmtId="0" fontId="1" fillId="36" borderId="10" xfId="29" applyFont="1" applyFill="1" applyBorder="1" applyAlignment="1">
      <alignment horizontal="center" vertical="center"/>
    </xf>
    <xf numFmtId="0" fontId="1" fillId="36" borderId="10" xfId="21" applyFont="1" applyFill="1" applyBorder="1" applyAlignment="1">
      <alignment horizontal="center" vertical="center"/>
    </xf>
    <xf numFmtId="168" fontId="0" fillId="0" borderId="0" xfId="0" applyNumberFormat="1" applyFont="1" applyAlignment="1">
      <alignment/>
    </xf>
    <xf numFmtId="172" fontId="0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2" fillId="36" borderId="10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1" fillId="36" borderId="10" xfId="67" applyFont="1" applyFill="1" applyBorder="1" applyAlignment="1">
      <alignment horizontal="center" vertical="center"/>
    </xf>
    <xf numFmtId="0" fontId="2" fillId="0" borderId="10" xfId="29" applyFont="1" applyFill="1" applyBorder="1" applyAlignment="1">
      <alignment horizontal="center" vertical="center"/>
    </xf>
    <xf numFmtId="0" fontId="2" fillId="0" borderId="10" xfId="27" applyFont="1" applyFill="1" applyBorder="1" applyAlignment="1">
      <alignment horizontal="center" vertical="center"/>
    </xf>
    <xf numFmtId="0" fontId="2" fillId="0" borderId="10" xfId="30" applyFont="1" applyFill="1" applyBorder="1" applyAlignment="1">
      <alignment horizontal="center" vertical="center"/>
    </xf>
    <xf numFmtId="0" fontId="2" fillId="0" borderId="10" xfId="23" applyFont="1" applyFill="1" applyBorder="1" applyAlignment="1">
      <alignment horizontal="center" vertical="center"/>
    </xf>
    <xf numFmtId="0" fontId="2" fillId="0" borderId="10" xfId="21" applyFont="1" applyFill="1" applyBorder="1" applyAlignment="1">
      <alignment horizontal="center" vertical="center"/>
    </xf>
    <xf numFmtId="0" fontId="2" fillId="0" borderId="10" xfId="24" applyFont="1" applyFill="1" applyBorder="1" applyAlignment="1">
      <alignment horizontal="center" vertical="center"/>
    </xf>
    <xf numFmtId="0" fontId="2" fillId="36" borderId="10" xfId="29" applyFont="1" applyFill="1" applyBorder="1" applyAlignment="1">
      <alignment horizontal="center" vertical="center"/>
    </xf>
    <xf numFmtId="0" fontId="2" fillId="36" borderId="10" xfId="23" applyFont="1" applyFill="1" applyBorder="1" applyAlignment="1">
      <alignment horizontal="center" vertical="center"/>
    </xf>
    <xf numFmtId="0" fontId="2" fillId="36" borderId="10" xfId="27" applyFont="1" applyFill="1" applyBorder="1" applyAlignment="1">
      <alignment horizontal="center" vertical="center"/>
    </xf>
    <xf numFmtId="0" fontId="2" fillId="36" borderId="10" xfId="21" applyFont="1" applyFill="1" applyBorder="1" applyAlignment="1">
      <alignment horizontal="center" vertical="center"/>
    </xf>
    <xf numFmtId="0" fontId="2" fillId="36" borderId="10" xfId="30" applyFont="1" applyFill="1" applyBorder="1" applyAlignment="1">
      <alignment horizontal="center" vertical="center"/>
    </xf>
    <xf numFmtId="0" fontId="2" fillId="36" borderId="10" xfId="24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left" vertical="center"/>
    </xf>
    <xf numFmtId="0" fontId="1" fillId="36" borderId="10" xfId="23" applyFont="1" applyFill="1" applyBorder="1" applyAlignment="1">
      <alignment horizontal="center" vertical="center"/>
    </xf>
    <xf numFmtId="0" fontId="1" fillId="36" borderId="10" xfId="30" applyFont="1" applyFill="1" applyBorder="1" applyAlignment="1">
      <alignment horizontal="center" vertical="center"/>
    </xf>
    <xf numFmtId="0" fontId="1" fillId="36" borderId="10" xfId="24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2" fillId="36" borderId="10" xfId="67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left" vertical="center"/>
    </xf>
    <xf numFmtId="0" fontId="2" fillId="36" borderId="10" xfId="67" applyFont="1" applyFill="1" applyBorder="1" applyAlignment="1">
      <alignment horizontal="left" vertical="center"/>
    </xf>
    <xf numFmtId="0" fontId="2" fillId="36" borderId="0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left" vertical="center"/>
    </xf>
    <xf numFmtId="0" fontId="3" fillId="36" borderId="0" xfId="0" applyFont="1" applyFill="1" applyAlignment="1">
      <alignment/>
    </xf>
    <xf numFmtId="0" fontId="3" fillId="36" borderId="0" xfId="0" applyFont="1" applyFill="1" applyBorder="1" applyAlignment="1">
      <alignment horizontal="center" vertical="center"/>
    </xf>
    <xf numFmtId="0" fontId="2" fillId="36" borderId="0" xfId="0" applyFont="1" applyFill="1" applyAlignment="1">
      <alignment/>
    </xf>
    <xf numFmtId="0" fontId="2" fillId="36" borderId="12" xfId="0" applyFont="1" applyFill="1" applyBorder="1" applyAlignment="1">
      <alignment/>
    </xf>
    <xf numFmtId="168" fontId="1" fillId="36" borderId="10" xfId="62" applyNumberFormat="1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36" borderId="13" xfId="67" applyFont="1" applyFill="1" applyBorder="1" applyAlignment="1">
      <alignment horizontal="center" vertical="center"/>
    </xf>
    <xf numFmtId="0" fontId="2" fillId="36" borderId="13" xfId="56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0" fontId="1" fillId="36" borderId="14" xfId="0" applyFont="1" applyFill="1" applyBorder="1" applyAlignment="1">
      <alignment horizontal="center" vertical="center"/>
    </xf>
    <xf numFmtId="0" fontId="2" fillId="36" borderId="15" xfId="29" applyFont="1" applyFill="1" applyBorder="1" applyAlignment="1">
      <alignment horizontal="center" vertical="center"/>
    </xf>
    <xf numFmtId="0" fontId="2" fillId="36" borderId="16" xfId="23" applyFont="1" applyFill="1" applyBorder="1" applyAlignment="1">
      <alignment horizontal="center" vertical="center"/>
    </xf>
    <xf numFmtId="0" fontId="1" fillId="36" borderId="15" xfId="29" applyFont="1" applyFill="1" applyBorder="1" applyAlignment="1">
      <alignment horizontal="center" vertical="center"/>
    </xf>
    <xf numFmtId="0" fontId="1" fillId="36" borderId="16" xfId="23" applyFont="1" applyFill="1" applyBorder="1" applyAlignment="1">
      <alignment horizontal="center" vertical="center"/>
    </xf>
    <xf numFmtId="0" fontId="1" fillId="36" borderId="15" xfId="0" applyFont="1" applyFill="1" applyBorder="1" applyAlignment="1">
      <alignment horizontal="center" vertical="center"/>
    </xf>
    <xf numFmtId="0" fontId="1" fillId="36" borderId="16" xfId="0" applyFont="1" applyFill="1" applyBorder="1" applyAlignment="1">
      <alignment horizontal="center" vertical="center"/>
    </xf>
    <xf numFmtId="0" fontId="1" fillId="36" borderId="15" xfId="27" applyFont="1" applyFill="1" applyBorder="1" applyAlignment="1">
      <alignment horizontal="center" vertical="center"/>
    </xf>
    <xf numFmtId="0" fontId="1" fillId="36" borderId="16" xfId="21" applyFont="1" applyFill="1" applyBorder="1" applyAlignment="1">
      <alignment horizontal="center" vertical="center"/>
    </xf>
    <xf numFmtId="0" fontId="1" fillId="36" borderId="17" xfId="41" applyFont="1" applyFill="1" applyBorder="1" applyAlignment="1">
      <alignment vertical="center"/>
    </xf>
    <xf numFmtId="0" fontId="1" fillId="36" borderId="18" xfId="41" applyFont="1" applyFill="1" applyBorder="1" applyAlignment="1">
      <alignment vertical="center"/>
    </xf>
    <xf numFmtId="168" fontId="1" fillId="36" borderId="18" xfId="41" applyNumberFormat="1" applyFont="1" applyFill="1" applyBorder="1" applyAlignment="1">
      <alignment vertical="center"/>
    </xf>
    <xf numFmtId="168" fontId="1" fillId="36" borderId="19" xfId="41" applyNumberFormat="1" applyFont="1" applyFill="1" applyBorder="1" applyAlignment="1">
      <alignment vertical="center"/>
    </xf>
    <xf numFmtId="0" fontId="2" fillId="36" borderId="15" xfId="27" applyFont="1" applyFill="1" applyBorder="1" applyAlignment="1">
      <alignment horizontal="center" vertical="center"/>
    </xf>
    <xf numFmtId="0" fontId="2" fillId="36" borderId="16" xfId="21" applyFont="1" applyFill="1" applyBorder="1" applyAlignment="1">
      <alignment horizontal="center" vertical="center"/>
    </xf>
    <xf numFmtId="0" fontId="1" fillId="36" borderId="19" xfId="41" applyFont="1" applyFill="1" applyBorder="1" applyAlignment="1">
      <alignment vertical="center"/>
    </xf>
    <xf numFmtId="0" fontId="1" fillId="36" borderId="14" xfId="41" applyFont="1" applyFill="1" applyBorder="1" applyAlignment="1">
      <alignment horizontal="center" vertical="center"/>
    </xf>
    <xf numFmtId="0" fontId="2" fillId="36" borderId="15" xfId="30" applyFont="1" applyFill="1" applyBorder="1" applyAlignment="1">
      <alignment horizontal="center" vertical="center"/>
    </xf>
    <xf numFmtId="0" fontId="2" fillId="36" borderId="16" xfId="24" applyFont="1" applyFill="1" applyBorder="1" applyAlignment="1">
      <alignment horizontal="center" vertical="center"/>
    </xf>
    <xf numFmtId="0" fontId="1" fillId="36" borderId="15" xfId="30" applyFont="1" applyFill="1" applyBorder="1" applyAlignment="1">
      <alignment horizontal="center" vertical="center"/>
    </xf>
    <xf numFmtId="0" fontId="1" fillId="36" borderId="16" xfId="24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29" applyFont="1" applyFill="1" applyBorder="1" applyAlignment="1">
      <alignment horizontal="center" vertical="center"/>
    </xf>
    <xf numFmtId="0" fontId="1" fillId="0" borderId="10" xfId="23" applyFont="1" applyFill="1" applyBorder="1" applyAlignment="1">
      <alignment horizontal="center" vertical="center"/>
    </xf>
    <xf numFmtId="0" fontId="1" fillId="0" borderId="10" xfId="27" applyFont="1" applyFill="1" applyBorder="1" applyAlignment="1">
      <alignment horizontal="center" vertical="center"/>
    </xf>
    <xf numFmtId="0" fontId="1" fillId="0" borderId="10" xfId="21" applyFont="1" applyFill="1" applyBorder="1" applyAlignment="1">
      <alignment horizontal="center" vertical="center"/>
    </xf>
    <xf numFmtId="0" fontId="1" fillId="0" borderId="10" xfId="30" applyFont="1" applyFill="1" applyBorder="1" applyAlignment="1">
      <alignment horizontal="center" vertical="center"/>
    </xf>
    <xf numFmtId="0" fontId="1" fillId="0" borderId="10" xfId="24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2" fillId="0" borderId="10" xfId="67" applyFont="1" applyFill="1" applyBorder="1" applyAlignment="1">
      <alignment horizontal="center" vertical="center"/>
    </xf>
    <xf numFmtId="0" fontId="1" fillId="0" borderId="10" xfId="67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2" fillId="0" borderId="10" xfId="67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1" fillId="0" borderId="10" xfId="62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67" applyFont="1" applyFill="1" applyBorder="1" applyAlignment="1">
      <alignment horizontal="center" vertical="center"/>
    </xf>
    <xf numFmtId="0" fontId="1" fillId="0" borderId="13" xfId="56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2" fillId="0" borderId="15" xfId="29" applyFont="1" applyFill="1" applyBorder="1" applyAlignment="1">
      <alignment horizontal="center" vertical="center"/>
    </xf>
    <xf numFmtId="0" fontId="2" fillId="0" borderId="16" xfId="23" applyFont="1" applyFill="1" applyBorder="1" applyAlignment="1">
      <alignment horizontal="center" vertical="center"/>
    </xf>
    <xf numFmtId="0" fontId="1" fillId="0" borderId="15" xfId="29" applyFont="1" applyFill="1" applyBorder="1" applyAlignment="1">
      <alignment horizontal="center" vertical="center"/>
    </xf>
    <xf numFmtId="0" fontId="1" fillId="0" borderId="16" xfId="23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5" xfId="27" applyFont="1" applyFill="1" applyBorder="1" applyAlignment="1">
      <alignment horizontal="center" vertical="center"/>
    </xf>
    <xf numFmtId="0" fontId="1" fillId="0" borderId="16" xfId="21" applyFont="1" applyFill="1" applyBorder="1" applyAlignment="1">
      <alignment horizontal="center" vertical="center"/>
    </xf>
    <xf numFmtId="0" fontId="2" fillId="0" borderId="15" xfId="27" applyFont="1" applyFill="1" applyBorder="1" applyAlignment="1">
      <alignment horizontal="center" vertical="center"/>
    </xf>
    <xf numFmtId="0" fontId="2" fillId="0" borderId="16" xfId="21" applyFont="1" applyFill="1" applyBorder="1" applyAlignment="1">
      <alignment horizontal="center" vertical="center"/>
    </xf>
    <xf numFmtId="0" fontId="1" fillId="0" borderId="14" xfId="41" applyFont="1" applyFill="1" applyBorder="1" applyAlignment="1">
      <alignment horizontal="center" vertical="center"/>
    </xf>
    <xf numFmtId="0" fontId="2" fillId="0" borderId="15" xfId="30" applyFont="1" applyFill="1" applyBorder="1" applyAlignment="1">
      <alignment horizontal="center" vertical="center"/>
    </xf>
    <xf numFmtId="0" fontId="2" fillId="0" borderId="16" xfId="24" applyFont="1" applyFill="1" applyBorder="1" applyAlignment="1">
      <alignment horizontal="center" vertical="center"/>
    </xf>
    <xf numFmtId="0" fontId="1" fillId="0" borderId="15" xfId="30" applyFont="1" applyFill="1" applyBorder="1" applyAlignment="1">
      <alignment horizontal="center" vertical="center"/>
    </xf>
    <xf numFmtId="0" fontId="1" fillId="0" borderId="16" xfId="24" applyFont="1" applyFill="1" applyBorder="1" applyAlignment="1">
      <alignment horizontal="center" vertical="center"/>
    </xf>
    <xf numFmtId="0" fontId="3" fillId="0" borderId="15" xfId="0" applyFont="1" applyFill="1" applyBorder="1" applyAlignment="1">
      <alignment/>
    </xf>
    <xf numFmtId="168" fontId="2" fillId="0" borderId="10" xfId="23" applyNumberFormat="1" applyFont="1" applyFill="1" applyBorder="1" applyAlignment="1">
      <alignment horizontal="center" vertical="center"/>
    </xf>
    <xf numFmtId="168" fontId="2" fillId="0" borderId="10" xfId="21" applyNumberFormat="1" applyFont="1" applyFill="1" applyBorder="1" applyAlignment="1">
      <alignment horizontal="center" vertical="center"/>
    </xf>
    <xf numFmtId="168" fontId="1" fillId="0" borderId="10" xfId="62" applyNumberFormat="1" applyFont="1" applyFill="1" applyBorder="1" applyAlignment="1">
      <alignment horizontal="center" vertical="center"/>
    </xf>
    <xf numFmtId="0" fontId="2" fillId="0" borderId="13" xfId="56" applyFont="1" applyFill="1" applyBorder="1" applyAlignment="1">
      <alignment horizontal="center" vertical="center"/>
    </xf>
    <xf numFmtId="168" fontId="2" fillId="0" borderId="16" xfId="23" applyNumberFormat="1" applyFont="1" applyFill="1" applyBorder="1" applyAlignment="1">
      <alignment horizontal="center" vertical="center"/>
    </xf>
    <xf numFmtId="0" fontId="1" fillId="0" borderId="17" xfId="41" applyFont="1" applyFill="1" applyBorder="1" applyAlignment="1">
      <alignment vertical="center"/>
    </xf>
    <xf numFmtId="0" fontId="1" fillId="0" borderId="18" xfId="41" applyFont="1" applyFill="1" applyBorder="1" applyAlignment="1">
      <alignment vertical="center"/>
    </xf>
    <xf numFmtId="168" fontId="1" fillId="0" borderId="18" xfId="41" applyNumberFormat="1" applyFont="1" applyFill="1" applyBorder="1" applyAlignment="1">
      <alignment vertical="center"/>
    </xf>
    <xf numFmtId="168" fontId="1" fillId="0" borderId="19" xfId="41" applyNumberFormat="1" applyFont="1" applyFill="1" applyBorder="1" applyAlignment="1">
      <alignment vertical="center"/>
    </xf>
    <xf numFmtId="0" fontId="1" fillId="0" borderId="19" xfId="41" applyFont="1" applyFill="1" applyBorder="1" applyAlignment="1">
      <alignment vertical="center"/>
    </xf>
    <xf numFmtId="0" fontId="2" fillId="0" borderId="10" xfId="29" applyFont="1" applyFill="1" applyBorder="1" applyAlignment="1">
      <alignment horizontal="center" vertical="center"/>
    </xf>
    <xf numFmtId="0" fontId="2" fillId="0" borderId="10" xfId="27" applyFont="1" applyFill="1" applyBorder="1" applyAlignment="1">
      <alignment horizontal="center" vertical="center"/>
    </xf>
    <xf numFmtId="0" fontId="2" fillId="0" borderId="10" xfId="23" applyFont="1" applyFill="1" applyBorder="1" applyAlignment="1">
      <alignment horizontal="center" vertical="center"/>
    </xf>
    <xf numFmtId="0" fontId="2" fillId="0" borderId="10" xfId="2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29" applyFont="1" applyFill="1" applyBorder="1" applyAlignment="1">
      <alignment horizontal="center" vertical="center"/>
    </xf>
    <xf numFmtId="0" fontId="1" fillId="0" borderId="10" xfId="23" applyFont="1" applyFill="1" applyBorder="1" applyAlignment="1">
      <alignment horizontal="center" vertical="center"/>
    </xf>
    <xf numFmtId="0" fontId="1" fillId="0" borderId="10" xfId="27" applyFont="1" applyFill="1" applyBorder="1" applyAlignment="1">
      <alignment horizontal="center" vertical="center"/>
    </xf>
    <xf numFmtId="0" fontId="1" fillId="0" borderId="10" xfId="2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67" applyFont="1" applyFill="1" applyBorder="1" applyAlignment="1">
      <alignment horizontal="center" vertical="center"/>
    </xf>
    <xf numFmtId="0" fontId="2" fillId="0" borderId="10" xfId="67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0" xfId="62" applyFont="1" applyFill="1" applyBorder="1" applyAlignment="1">
      <alignment horizontal="center" vertical="center"/>
    </xf>
    <xf numFmtId="0" fontId="2" fillId="0" borderId="13" xfId="67" applyFont="1" applyFill="1" applyBorder="1" applyAlignment="1">
      <alignment horizontal="center" vertical="center"/>
    </xf>
    <xf numFmtId="0" fontId="1" fillId="0" borderId="13" xfId="56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15" xfId="29" applyFont="1" applyFill="1" applyBorder="1" applyAlignment="1">
      <alignment horizontal="center" vertical="center"/>
    </xf>
    <xf numFmtId="0" fontId="2" fillId="0" borderId="16" xfId="23" applyFont="1" applyFill="1" applyBorder="1" applyAlignment="1">
      <alignment horizontal="center" vertical="center"/>
    </xf>
    <xf numFmtId="0" fontId="1" fillId="0" borderId="15" xfId="29" applyFont="1" applyFill="1" applyBorder="1" applyAlignment="1">
      <alignment horizontal="center" vertical="center"/>
    </xf>
    <xf numFmtId="0" fontId="1" fillId="0" borderId="16" xfId="23" applyFont="1" applyFill="1" applyBorder="1" applyAlignment="1">
      <alignment horizontal="center" vertical="center"/>
    </xf>
    <xf numFmtId="0" fontId="1" fillId="0" borderId="15" xfId="27" applyFont="1" applyFill="1" applyBorder="1" applyAlignment="1">
      <alignment horizontal="center" vertical="center"/>
    </xf>
    <xf numFmtId="0" fontId="1" fillId="0" borderId="16" xfId="21" applyFont="1" applyFill="1" applyBorder="1" applyAlignment="1">
      <alignment horizontal="center" vertical="center"/>
    </xf>
    <xf numFmtId="0" fontId="1" fillId="0" borderId="14" xfId="4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2" fillId="0" borderId="15" xfId="27" applyFont="1" applyFill="1" applyBorder="1" applyAlignment="1">
      <alignment horizontal="center" vertical="center"/>
    </xf>
    <xf numFmtId="0" fontId="2" fillId="0" borderId="16" xfId="2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" fillId="0" borderId="10" xfId="62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36" borderId="20" xfId="27" applyFont="1" applyFill="1" applyBorder="1" applyAlignment="1">
      <alignment horizontal="center" vertical="center"/>
    </xf>
    <xf numFmtId="0" fontId="2" fillId="36" borderId="21" xfId="27" applyFont="1" applyFill="1" applyBorder="1" applyAlignment="1">
      <alignment horizontal="center" vertical="center"/>
    </xf>
    <xf numFmtId="0" fontId="2" fillId="36" borderId="20" xfId="29" applyFont="1" applyFill="1" applyBorder="1" applyAlignment="1">
      <alignment horizontal="center" vertical="center"/>
    </xf>
    <xf numFmtId="0" fontId="2" fillId="36" borderId="21" xfId="29" applyFont="1" applyFill="1" applyBorder="1" applyAlignment="1">
      <alignment horizontal="center" vertical="center"/>
    </xf>
    <xf numFmtId="0" fontId="2" fillId="36" borderId="20" xfId="30" applyFont="1" applyFill="1" applyBorder="1" applyAlignment="1">
      <alignment horizontal="center" vertical="center"/>
    </xf>
    <xf numFmtId="0" fontId="2" fillId="36" borderId="21" xfId="30" applyFont="1" applyFill="1" applyBorder="1" applyAlignment="1">
      <alignment horizontal="center" vertical="center"/>
    </xf>
    <xf numFmtId="0" fontId="2" fillId="0" borderId="20" xfId="29" applyFont="1" applyFill="1" applyBorder="1" applyAlignment="1">
      <alignment horizontal="center" vertical="center"/>
    </xf>
    <xf numFmtId="0" fontId="2" fillId="0" borderId="21" xfId="29" applyFont="1" applyFill="1" applyBorder="1" applyAlignment="1">
      <alignment horizontal="center" vertical="center"/>
    </xf>
    <xf numFmtId="0" fontId="2" fillId="0" borderId="20" xfId="27" applyFont="1" applyFill="1" applyBorder="1" applyAlignment="1">
      <alignment horizontal="center" vertical="center"/>
    </xf>
    <xf numFmtId="0" fontId="2" fillId="0" borderId="21" xfId="27" applyFont="1" applyFill="1" applyBorder="1" applyAlignment="1">
      <alignment horizontal="center" vertical="center"/>
    </xf>
    <xf numFmtId="0" fontId="2" fillId="0" borderId="20" xfId="30" applyFont="1" applyFill="1" applyBorder="1" applyAlignment="1">
      <alignment horizontal="center" vertical="center"/>
    </xf>
    <xf numFmtId="0" fontId="2" fillId="0" borderId="21" xfId="30" applyFont="1" applyFill="1" applyBorder="1" applyAlignment="1">
      <alignment horizontal="center" vertical="center"/>
    </xf>
    <xf numFmtId="0" fontId="1" fillId="36" borderId="22" xfId="29" applyFont="1" applyFill="1" applyBorder="1" applyAlignment="1">
      <alignment horizontal="center" vertical="center"/>
    </xf>
    <xf numFmtId="0" fontId="1" fillId="36" borderId="23" xfId="27" applyFont="1" applyFill="1" applyBorder="1" applyAlignment="1">
      <alignment horizontal="center" vertical="center"/>
    </xf>
    <xf numFmtId="0" fontId="1" fillId="36" borderId="23" xfId="23" applyFont="1" applyFill="1" applyBorder="1" applyAlignment="1">
      <alignment horizontal="center" vertical="center"/>
    </xf>
    <xf numFmtId="0" fontId="1" fillId="36" borderId="23" xfId="29" applyFont="1" applyFill="1" applyBorder="1" applyAlignment="1">
      <alignment horizontal="center" vertical="center"/>
    </xf>
    <xf numFmtId="0" fontId="1" fillId="36" borderId="24" xfId="23" applyFont="1" applyFill="1" applyBorder="1" applyAlignment="1">
      <alignment horizontal="center" vertical="center"/>
    </xf>
    <xf numFmtId="168" fontId="2" fillId="36" borderId="21" xfId="23" applyNumberFormat="1" applyFont="1" applyFill="1" applyBorder="1" applyAlignment="1">
      <alignment horizontal="center" vertical="center"/>
    </xf>
    <xf numFmtId="168" fontId="2" fillId="36" borderId="25" xfId="23" applyNumberFormat="1" applyFont="1" applyFill="1" applyBorder="1" applyAlignment="1">
      <alignment horizontal="center" vertical="center"/>
    </xf>
    <xf numFmtId="0" fontId="1" fillId="36" borderId="22" xfId="27" applyFont="1" applyFill="1" applyBorder="1" applyAlignment="1">
      <alignment horizontal="center" vertical="center"/>
    </xf>
    <xf numFmtId="0" fontId="1" fillId="36" borderId="23" xfId="21" applyFont="1" applyFill="1" applyBorder="1" applyAlignment="1">
      <alignment horizontal="center" vertical="center"/>
    </xf>
    <xf numFmtId="0" fontId="1" fillId="36" borderId="24" xfId="21" applyFont="1" applyFill="1" applyBorder="1" applyAlignment="1">
      <alignment horizontal="center" vertical="center"/>
    </xf>
    <xf numFmtId="168" fontId="2" fillId="36" borderId="21" xfId="21" applyNumberFormat="1" applyFont="1" applyFill="1" applyBorder="1" applyAlignment="1">
      <alignment horizontal="center" vertical="center"/>
    </xf>
    <xf numFmtId="0" fontId="2" fillId="36" borderId="25" xfId="21" applyFont="1" applyFill="1" applyBorder="1" applyAlignment="1">
      <alignment horizontal="center" vertical="center"/>
    </xf>
    <xf numFmtId="0" fontId="1" fillId="36" borderId="22" xfId="30" applyFont="1" applyFill="1" applyBorder="1" applyAlignment="1">
      <alignment horizontal="center" vertical="center"/>
    </xf>
    <xf numFmtId="0" fontId="1" fillId="36" borderId="23" xfId="30" applyFont="1" applyFill="1" applyBorder="1" applyAlignment="1">
      <alignment horizontal="center" vertical="center"/>
    </xf>
    <xf numFmtId="0" fontId="1" fillId="36" borderId="23" xfId="24" applyFont="1" applyFill="1" applyBorder="1" applyAlignment="1">
      <alignment horizontal="center" vertical="center"/>
    </xf>
    <xf numFmtId="0" fontId="1" fillId="36" borderId="24" xfId="24" applyFont="1" applyFill="1" applyBorder="1" applyAlignment="1">
      <alignment horizontal="center" vertical="center"/>
    </xf>
    <xf numFmtId="0" fontId="2" fillId="36" borderId="21" xfId="24" applyFont="1" applyFill="1" applyBorder="1" applyAlignment="1">
      <alignment horizontal="center" vertical="center"/>
    </xf>
    <xf numFmtId="0" fontId="2" fillId="36" borderId="25" xfId="24" applyFont="1" applyFill="1" applyBorder="1" applyAlignment="1">
      <alignment horizontal="center" vertical="center"/>
    </xf>
    <xf numFmtId="0" fontId="1" fillId="0" borderId="22" xfId="29" applyFont="1" applyFill="1" applyBorder="1" applyAlignment="1">
      <alignment horizontal="center" vertical="center"/>
    </xf>
    <xf numFmtId="0" fontId="1" fillId="0" borderId="23" xfId="27" applyFont="1" applyFill="1" applyBorder="1" applyAlignment="1">
      <alignment horizontal="center" vertical="center"/>
    </xf>
    <xf numFmtId="0" fontId="1" fillId="0" borderId="23" xfId="23" applyFont="1" applyFill="1" applyBorder="1" applyAlignment="1">
      <alignment horizontal="center" vertical="center"/>
    </xf>
    <xf numFmtId="0" fontId="1" fillId="0" borderId="23" xfId="29" applyFont="1" applyFill="1" applyBorder="1" applyAlignment="1">
      <alignment horizontal="center" vertical="center"/>
    </xf>
    <xf numFmtId="0" fontId="1" fillId="0" borderId="24" xfId="23" applyFont="1" applyFill="1" applyBorder="1" applyAlignment="1">
      <alignment horizontal="center" vertical="center"/>
    </xf>
    <xf numFmtId="168" fontId="2" fillId="0" borderId="21" xfId="23" applyNumberFormat="1" applyFont="1" applyFill="1" applyBorder="1" applyAlignment="1">
      <alignment horizontal="center" vertical="center"/>
    </xf>
    <xf numFmtId="168" fontId="2" fillId="0" borderId="25" xfId="23" applyNumberFormat="1" applyFont="1" applyFill="1" applyBorder="1" applyAlignment="1">
      <alignment horizontal="center" vertical="center"/>
    </xf>
    <xf numFmtId="0" fontId="1" fillId="0" borderId="22" xfId="27" applyFont="1" applyFill="1" applyBorder="1" applyAlignment="1">
      <alignment horizontal="center" vertical="center"/>
    </xf>
    <xf numFmtId="0" fontId="1" fillId="0" borderId="23" xfId="21" applyFont="1" applyFill="1" applyBorder="1" applyAlignment="1">
      <alignment horizontal="center" vertical="center"/>
    </xf>
    <xf numFmtId="0" fontId="1" fillId="0" borderId="24" xfId="21" applyFont="1" applyFill="1" applyBorder="1" applyAlignment="1">
      <alignment horizontal="center" vertical="center"/>
    </xf>
    <xf numFmtId="168" fontId="2" fillId="0" borderId="21" xfId="21" applyNumberFormat="1" applyFont="1" applyFill="1" applyBorder="1" applyAlignment="1">
      <alignment horizontal="center" vertical="center"/>
    </xf>
    <xf numFmtId="0" fontId="2" fillId="0" borderId="25" xfId="21" applyFont="1" applyFill="1" applyBorder="1" applyAlignment="1">
      <alignment horizontal="center" vertical="center"/>
    </xf>
    <xf numFmtId="0" fontId="1" fillId="0" borderId="22" xfId="30" applyFont="1" applyFill="1" applyBorder="1" applyAlignment="1">
      <alignment horizontal="center" vertical="center"/>
    </xf>
    <xf numFmtId="0" fontId="1" fillId="0" borderId="23" xfId="30" applyFont="1" applyFill="1" applyBorder="1" applyAlignment="1">
      <alignment horizontal="center" vertical="center"/>
    </xf>
    <xf numFmtId="0" fontId="1" fillId="0" borderId="23" xfId="24" applyFont="1" applyFill="1" applyBorder="1" applyAlignment="1">
      <alignment horizontal="center" vertical="center"/>
    </xf>
    <xf numFmtId="0" fontId="1" fillId="0" borderId="24" xfId="24" applyFont="1" applyFill="1" applyBorder="1" applyAlignment="1">
      <alignment horizontal="center" vertical="center"/>
    </xf>
    <xf numFmtId="0" fontId="2" fillId="0" borderId="21" xfId="24" applyFont="1" applyFill="1" applyBorder="1" applyAlignment="1">
      <alignment horizontal="center" vertical="center"/>
    </xf>
    <xf numFmtId="0" fontId="2" fillId="0" borderId="25" xfId="24" applyFont="1" applyFill="1" applyBorder="1" applyAlignment="1">
      <alignment horizontal="center" vertical="center"/>
    </xf>
    <xf numFmtId="0" fontId="2" fillId="0" borderId="26" xfId="56" applyFont="1" applyFill="1" applyBorder="1" applyAlignment="1">
      <alignment horizontal="center" vertical="center"/>
    </xf>
    <xf numFmtId="168" fontId="2" fillId="0" borderId="23" xfId="19" applyNumberFormat="1" applyFont="1" applyFill="1" applyBorder="1" applyAlignment="1">
      <alignment horizontal="center" vertical="center"/>
    </xf>
    <xf numFmtId="0" fontId="2" fillId="0" borderId="20" xfId="56" applyFont="1" applyFill="1" applyBorder="1" applyAlignment="1">
      <alignment horizontal="center" vertical="center"/>
    </xf>
    <xf numFmtId="168" fontId="2" fillId="0" borderId="21" xfId="19" applyNumberFormat="1" applyFont="1" applyFill="1" applyBorder="1" applyAlignment="1">
      <alignment horizontal="center" vertical="center"/>
    </xf>
    <xf numFmtId="168" fontId="1" fillId="0" borderId="21" xfId="19" applyNumberFormat="1" applyFont="1" applyFill="1" applyBorder="1" applyAlignment="1">
      <alignment horizontal="center" vertical="center"/>
    </xf>
    <xf numFmtId="0" fontId="1" fillId="36" borderId="26" xfId="0" applyFont="1" applyFill="1" applyBorder="1" applyAlignment="1">
      <alignment horizontal="center" vertical="center"/>
    </xf>
    <xf numFmtId="0" fontId="1" fillId="36" borderId="23" xfId="67" applyFont="1" applyFill="1" applyBorder="1" applyAlignment="1">
      <alignment horizontal="center" vertical="center"/>
    </xf>
    <xf numFmtId="0" fontId="2" fillId="36" borderId="20" xfId="56" applyFont="1" applyFill="1" applyBorder="1" applyAlignment="1">
      <alignment horizontal="center" vertical="center"/>
    </xf>
    <xf numFmtId="168" fontId="2" fillId="36" borderId="21" xfId="19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3" xfId="67" applyFont="1" applyFill="1" applyBorder="1" applyAlignment="1">
      <alignment horizontal="center" vertical="center"/>
    </xf>
    <xf numFmtId="0" fontId="2" fillId="0" borderId="27" xfId="56" applyFont="1" applyFill="1" applyBorder="1" applyAlignment="1">
      <alignment horizontal="center" vertical="center"/>
    </xf>
    <xf numFmtId="0" fontId="1" fillId="0" borderId="20" xfId="29" applyFont="1" applyFill="1" applyBorder="1" applyAlignment="1">
      <alignment horizontal="center" vertical="center"/>
    </xf>
    <xf numFmtId="0" fontId="1" fillId="0" borderId="21" xfId="29" applyFont="1" applyFill="1" applyBorder="1" applyAlignment="1">
      <alignment horizontal="center" vertical="center"/>
    </xf>
    <xf numFmtId="168" fontId="1" fillId="0" borderId="21" xfId="23" applyNumberFormat="1" applyFont="1" applyFill="1" applyBorder="1" applyAlignment="1">
      <alignment horizontal="center" vertical="center"/>
    </xf>
    <xf numFmtId="0" fontId="1" fillId="0" borderId="25" xfId="23" applyFont="1" applyFill="1" applyBorder="1" applyAlignment="1">
      <alignment horizontal="center" vertical="center"/>
    </xf>
    <xf numFmtId="0" fontId="1" fillId="0" borderId="20" xfId="27" applyFont="1" applyFill="1" applyBorder="1" applyAlignment="1">
      <alignment horizontal="center" vertical="center"/>
    </xf>
    <xf numFmtId="0" fontId="1" fillId="0" borderId="21" xfId="27" applyFont="1" applyFill="1" applyBorder="1" applyAlignment="1">
      <alignment horizontal="center" vertical="center"/>
    </xf>
    <xf numFmtId="168" fontId="1" fillId="0" borderId="21" xfId="21" applyNumberFormat="1" applyFont="1" applyFill="1" applyBorder="1" applyAlignment="1">
      <alignment horizontal="center" vertical="center"/>
    </xf>
    <xf numFmtId="0" fontId="1" fillId="0" borderId="25" xfId="21" applyFont="1" applyFill="1" applyBorder="1" applyAlignment="1">
      <alignment horizontal="center" vertical="center"/>
    </xf>
    <xf numFmtId="0" fontId="1" fillId="0" borderId="20" xfId="30" applyFont="1" applyFill="1" applyBorder="1" applyAlignment="1">
      <alignment horizontal="center" vertical="center"/>
    </xf>
    <xf numFmtId="0" fontId="1" fillId="0" borderId="21" xfId="30" applyFont="1" applyFill="1" applyBorder="1" applyAlignment="1">
      <alignment horizontal="center" vertical="center"/>
    </xf>
    <xf numFmtId="168" fontId="1" fillId="0" borderId="21" xfId="24" applyNumberFormat="1" applyFont="1" applyFill="1" applyBorder="1" applyAlignment="1">
      <alignment horizontal="center" vertical="center"/>
    </xf>
    <xf numFmtId="168" fontId="1" fillId="0" borderId="25" xfId="24" applyNumberFormat="1" applyFont="1" applyFill="1" applyBorder="1" applyAlignment="1">
      <alignment horizontal="center" vertical="center"/>
    </xf>
    <xf numFmtId="0" fontId="1" fillId="0" borderId="20" xfId="56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2" xfId="29" applyFont="1" applyFill="1" applyBorder="1" applyAlignment="1">
      <alignment horizontal="center" vertical="center"/>
    </xf>
    <xf numFmtId="0" fontId="1" fillId="0" borderId="23" xfId="29" applyFont="1" applyFill="1" applyBorder="1" applyAlignment="1">
      <alignment horizontal="center" vertical="center"/>
    </xf>
    <xf numFmtId="0" fontId="1" fillId="0" borderId="23" xfId="23" applyFont="1" applyFill="1" applyBorder="1" applyAlignment="1">
      <alignment horizontal="center" vertical="center"/>
    </xf>
    <xf numFmtId="0" fontId="1" fillId="0" borderId="24" xfId="23" applyFont="1" applyFill="1" applyBorder="1" applyAlignment="1">
      <alignment horizontal="center" vertical="center"/>
    </xf>
    <xf numFmtId="0" fontId="1" fillId="0" borderId="22" xfId="27" applyFont="1" applyFill="1" applyBorder="1" applyAlignment="1">
      <alignment horizontal="center" vertical="center"/>
    </xf>
    <xf numFmtId="0" fontId="1" fillId="0" borderId="23" xfId="27" applyFont="1" applyFill="1" applyBorder="1" applyAlignment="1">
      <alignment horizontal="center" vertical="center"/>
    </xf>
    <xf numFmtId="0" fontId="1" fillId="0" borderId="23" xfId="21" applyFont="1" applyFill="1" applyBorder="1" applyAlignment="1">
      <alignment horizontal="center" vertical="center"/>
    </xf>
    <xf numFmtId="0" fontId="1" fillId="0" borderId="24" xfId="21" applyFont="1" applyFill="1" applyBorder="1" applyAlignment="1">
      <alignment horizontal="center" vertical="center"/>
    </xf>
    <xf numFmtId="0" fontId="1" fillId="0" borderId="20" xfId="29" applyFont="1" applyFill="1" applyBorder="1" applyAlignment="1">
      <alignment horizontal="center" vertical="center"/>
    </xf>
    <xf numFmtId="0" fontId="1" fillId="0" borderId="21" xfId="29" applyFont="1" applyFill="1" applyBorder="1" applyAlignment="1">
      <alignment horizontal="center" vertical="center"/>
    </xf>
    <xf numFmtId="168" fontId="1" fillId="0" borderId="21" xfId="23" applyNumberFormat="1" applyFont="1" applyFill="1" applyBorder="1" applyAlignment="1">
      <alignment horizontal="center" vertical="center"/>
    </xf>
    <xf numFmtId="0" fontId="1" fillId="0" borderId="25" xfId="23" applyFont="1" applyFill="1" applyBorder="1" applyAlignment="1">
      <alignment horizontal="center" vertical="center"/>
    </xf>
    <xf numFmtId="0" fontId="1" fillId="0" borderId="20" xfId="27" applyFont="1" applyFill="1" applyBorder="1" applyAlignment="1">
      <alignment horizontal="center" vertical="center"/>
    </xf>
    <xf numFmtId="0" fontId="1" fillId="0" borderId="21" xfId="27" applyFont="1" applyFill="1" applyBorder="1" applyAlignment="1">
      <alignment horizontal="center" vertical="center"/>
    </xf>
    <xf numFmtId="0" fontId="1" fillId="0" borderId="21" xfId="21" applyFont="1" applyFill="1" applyBorder="1" applyAlignment="1">
      <alignment horizontal="center" vertical="center"/>
    </xf>
    <xf numFmtId="0" fontId="1" fillId="0" borderId="25" xfId="2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168" fontId="1" fillId="0" borderId="21" xfId="19" applyNumberFormat="1" applyFont="1" applyFill="1" applyBorder="1" applyAlignment="1">
      <alignment horizontal="center" vertical="center"/>
    </xf>
    <xf numFmtId="0" fontId="1" fillId="0" borderId="21" xfId="23" applyFont="1" applyFill="1" applyBorder="1" applyAlignment="1">
      <alignment horizontal="center" vertical="center"/>
    </xf>
    <xf numFmtId="0" fontId="1" fillId="0" borderId="21" xfId="2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19" applyFont="1" applyFill="1" applyBorder="1" applyAlignment="1">
      <alignment horizontal="center" vertical="center"/>
    </xf>
    <xf numFmtId="0" fontId="10" fillId="37" borderId="28" xfId="47" applyNumberFormat="1" applyFont="1" applyFill="1" applyBorder="1" applyAlignment="1" applyProtection="1">
      <alignment horizontal="center" vertical="center"/>
      <protection/>
    </xf>
    <xf numFmtId="0" fontId="10" fillId="37" borderId="29" xfId="47" applyNumberFormat="1" applyFont="1" applyFill="1" applyBorder="1" applyAlignment="1" applyProtection="1">
      <alignment horizontal="center" vertical="center"/>
      <protection/>
    </xf>
    <xf numFmtId="0" fontId="10" fillId="37" borderId="29" xfId="45" applyNumberFormat="1" applyFont="1" applyFill="1" applyBorder="1" applyAlignment="1" applyProtection="1">
      <alignment horizontal="center" vertical="center"/>
      <protection/>
    </xf>
    <xf numFmtId="0" fontId="10" fillId="37" borderId="30" xfId="45" applyNumberFormat="1" applyFont="1" applyFill="1" applyBorder="1" applyAlignment="1" applyProtection="1">
      <alignment horizontal="center" vertical="center"/>
      <protection/>
    </xf>
    <xf numFmtId="0" fontId="10" fillId="38" borderId="31" xfId="0" applyFont="1" applyFill="1" applyBorder="1" applyAlignment="1">
      <alignment horizontal="left" vertical="center"/>
    </xf>
    <xf numFmtId="0" fontId="10" fillId="38" borderId="31" xfId="68" applyNumberFormat="1" applyFont="1" applyFill="1" applyBorder="1" applyAlignment="1" applyProtection="1">
      <alignment horizontal="center" vertical="center"/>
      <protection/>
    </xf>
    <xf numFmtId="0" fontId="10" fillId="36" borderId="32" xfId="0" applyFont="1" applyFill="1" applyBorder="1" applyAlignment="1">
      <alignment horizontal="center" vertical="center"/>
    </xf>
    <xf numFmtId="0" fontId="9" fillId="37" borderId="33" xfId="47" applyNumberFormat="1" applyFont="1" applyFill="1" applyBorder="1" applyAlignment="1" applyProtection="1">
      <alignment horizontal="center" vertical="center"/>
      <protection/>
    </xf>
    <xf numFmtId="0" fontId="9" fillId="37" borderId="34" xfId="47" applyNumberFormat="1" applyFont="1" applyFill="1" applyBorder="1" applyAlignment="1" applyProtection="1">
      <alignment horizontal="center" vertical="center"/>
      <protection/>
    </xf>
    <xf numFmtId="0" fontId="9" fillId="37" borderId="34" xfId="45" applyNumberFormat="1" applyFont="1" applyFill="1" applyBorder="1" applyAlignment="1" applyProtection="1">
      <alignment horizontal="center" vertical="center"/>
      <protection/>
    </xf>
    <xf numFmtId="0" fontId="9" fillId="37" borderId="35" xfId="45" applyNumberFormat="1" applyFont="1" applyFill="1" applyBorder="1" applyAlignment="1" applyProtection="1">
      <alignment horizontal="center" vertical="center"/>
      <protection/>
    </xf>
    <xf numFmtId="0" fontId="9" fillId="36" borderId="31" xfId="0" applyFont="1" applyFill="1" applyBorder="1" applyAlignment="1">
      <alignment horizontal="center" vertical="center"/>
    </xf>
    <xf numFmtId="0" fontId="9" fillId="37" borderId="36" xfId="47" applyNumberFormat="1" applyFont="1" applyFill="1" applyBorder="1" applyAlignment="1" applyProtection="1">
      <alignment horizontal="center" vertical="center"/>
      <protection/>
    </xf>
    <xf numFmtId="0" fontId="9" fillId="37" borderId="31" xfId="47" applyNumberFormat="1" applyFont="1" applyFill="1" applyBorder="1" applyAlignment="1" applyProtection="1">
      <alignment horizontal="center" vertical="center"/>
      <protection/>
    </xf>
    <xf numFmtId="0" fontId="9" fillId="37" borderId="31" xfId="45" applyNumberFormat="1" applyFont="1" applyFill="1" applyBorder="1" applyAlignment="1" applyProtection="1">
      <alignment horizontal="center" vertical="center"/>
      <protection/>
    </xf>
    <xf numFmtId="0" fontId="9" fillId="37" borderId="37" xfId="45" applyNumberFormat="1" applyFont="1" applyFill="1" applyBorder="1" applyAlignment="1" applyProtection="1">
      <alignment horizontal="center" vertical="center"/>
      <protection/>
    </xf>
    <xf numFmtId="0" fontId="9" fillId="39" borderId="31" xfId="0" applyFont="1" applyFill="1" applyBorder="1" applyAlignment="1">
      <alignment horizontal="center" vertical="center"/>
    </xf>
    <xf numFmtId="0" fontId="9" fillId="37" borderId="36" xfId="0" applyFont="1" applyFill="1" applyBorder="1" applyAlignment="1">
      <alignment horizontal="center" vertical="center"/>
    </xf>
    <xf numFmtId="0" fontId="9" fillId="37" borderId="31" xfId="0" applyFont="1" applyFill="1" applyBorder="1" applyAlignment="1">
      <alignment horizontal="center" vertical="center"/>
    </xf>
    <xf numFmtId="0" fontId="10" fillId="37" borderId="31" xfId="0" applyFont="1" applyFill="1" applyBorder="1" applyAlignment="1">
      <alignment horizontal="center" vertical="center"/>
    </xf>
    <xf numFmtId="0" fontId="9" fillId="37" borderId="37" xfId="0" applyFont="1" applyFill="1" applyBorder="1" applyAlignment="1">
      <alignment horizontal="center" vertical="center"/>
    </xf>
    <xf numFmtId="0" fontId="10" fillId="38" borderId="38" xfId="0" applyFont="1" applyFill="1" applyBorder="1" applyAlignment="1">
      <alignment horizontal="left" vertical="center"/>
    </xf>
    <xf numFmtId="0" fontId="9" fillId="37" borderId="31" xfId="46" applyNumberFormat="1" applyFont="1" applyFill="1" applyBorder="1" applyAlignment="1" applyProtection="1">
      <alignment horizontal="center" vertical="center"/>
      <protection/>
    </xf>
    <xf numFmtId="0" fontId="10" fillId="38" borderId="10" xfId="0" applyFont="1" applyFill="1" applyBorder="1" applyAlignment="1">
      <alignment horizontal="left" vertical="center"/>
    </xf>
    <xf numFmtId="0" fontId="10" fillId="38" borderId="39" xfId="68" applyNumberFormat="1" applyFont="1" applyFill="1" applyBorder="1" applyAlignment="1" applyProtection="1">
      <alignment horizontal="center" vertical="center"/>
      <protection/>
    </xf>
    <xf numFmtId="0" fontId="10" fillId="38" borderId="32" xfId="68" applyNumberFormat="1" applyFont="1" applyFill="1" applyBorder="1" applyAlignment="1" applyProtection="1">
      <alignment horizontal="center" vertical="center"/>
      <protection/>
    </xf>
    <xf numFmtId="0" fontId="10" fillId="38" borderId="34" xfId="0" applyFont="1" applyFill="1" applyBorder="1" applyAlignment="1">
      <alignment horizontal="left" vertical="center"/>
    </xf>
    <xf numFmtId="0" fontId="10" fillId="38" borderId="29" xfId="0" applyFont="1" applyFill="1" applyBorder="1" applyAlignment="1">
      <alignment horizontal="left" vertical="center"/>
    </xf>
    <xf numFmtId="0" fontId="10" fillId="38" borderId="29" xfId="68" applyNumberFormat="1" applyFont="1" applyFill="1" applyBorder="1" applyAlignment="1" applyProtection="1">
      <alignment horizontal="center" vertical="center"/>
      <protection/>
    </xf>
    <xf numFmtId="0" fontId="10" fillId="36" borderId="40" xfId="0" applyFont="1" applyFill="1" applyBorder="1" applyAlignment="1">
      <alignment horizontal="center" vertical="center"/>
    </xf>
    <xf numFmtId="0" fontId="9" fillId="37" borderId="28" xfId="47" applyNumberFormat="1" applyFont="1" applyFill="1" applyBorder="1" applyAlignment="1" applyProtection="1">
      <alignment horizontal="center" vertical="center"/>
      <protection/>
    </xf>
    <xf numFmtId="0" fontId="9" fillId="37" borderId="29" xfId="47" applyNumberFormat="1" applyFont="1" applyFill="1" applyBorder="1" applyAlignment="1" applyProtection="1">
      <alignment horizontal="center" vertical="center"/>
      <protection/>
    </xf>
    <xf numFmtId="0" fontId="9" fillId="37" borderId="29" xfId="45" applyNumberFormat="1" applyFont="1" applyFill="1" applyBorder="1" applyAlignment="1" applyProtection="1">
      <alignment horizontal="center" vertical="center"/>
      <protection/>
    </xf>
    <xf numFmtId="0" fontId="9" fillId="37" borderId="30" xfId="45" applyNumberFormat="1" applyFont="1" applyFill="1" applyBorder="1" applyAlignment="1" applyProtection="1">
      <alignment horizontal="center" vertical="center"/>
      <protection/>
    </xf>
    <xf numFmtId="0" fontId="9" fillId="36" borderId="38" xfId="0" applyFont="1" applyFill="1" applyBorder="1" applyAlignment="1">
      <alignment horizontal="center" vertical="center"/>
    </xf>
    <xf numFmtId="0" fontId="9" fillId="36" borderId="41" xfId="0" applyFont="1" applyFill="1" applyBorder="1" applyAlignment="1">
      <alignment horizontal="center" vertical="center"/>
    </xf>
    <xf numFmtId="0" fontId="10" fillId="38" borderId="0" xfId="0" applyFont="1" applyFill="1" applyBorder="1" applyAlignment="1">
      <alignment horizontal="left" vertical="center"/>
    </xf>
    <xf numFmtId="0" fontId="10" fillId="38" borderId="0" xfId="68" applyNumberFormat="1" applyFont="1" applyFill="1" applyBorder="1" applyAlignment="1" applyProtection="1">
      <alignment horizontal="center" vertical="center"/>
      <protection/>
    </xf>
    <xf numFmtId="0" fontId="10" fillId="38" borderId="42" xfId="0" applyFont="1" applyFill="1" applyBorder="1" applyAlignment="1">
      <alignment horizontal="left" vertical="center"/>
    </xf>
    <xf numFmtId="0" fontId="10" fillId="36" borderId="10" xfId="0" applyFont="1" applyFill="1" applyBorder="1" applyAlignment="1">
      <alignment horizontal="left" vertical="center"/>
    </xf>
    <xf numFmtId="0" fontId="10" fillId="38" borderId="32" xfId="0" applyFont="1" applyFill="1" applyBorder="1" applyAlignment="1">
      <alignment horizontal="center" vertical="center"/>
    </xf>
    <xf numFmtId="0" fontId="9" fillId="37" borderId="43" xfId="47" applyNumberFormat="1" applyFont="1" applyFill="1" applyBorder="1" applyAlignment="1" applyProtection="1">
      <alignment horizontal="center" vertical="center"/>
      <protection/>
    </xf>
    <xf numFmtId="0" fontId="9" fillId="37" borderId="38" xfId="47" applyNumberFormat="1" applyFont="1" applyFill="1" applyBorder="1" applyAlignment="1" applyProtection="1">
      <alignment horizontal="center" vertical="center"/>
      <protection/>
    </xf>
    <xf numFmtId="0" fontId="9" fillId="37" borderId="38" xfId="45" applyNumberFormat="1" applyFont="1" applyFill="1" applyBorder="1" applyAlignment="1" applyProtection="1">
      <alignment horizontal="center" vertical="center"/>
      <protection/>
    </xf>
    <xf numFmtId="0" fontId="9" fillId="37" borderId="44" xfId="45" applyNumberFormat="1" applyFont="1" applyFill="1" applyBorder="1" applyAlignment="1" applyProtection="1">
      <alignment horizontal="center" vertical="center"/>
      <protection/>
    </xf>
    <xf numFmtId="0" fontId="10" fillId="38" borderId="40" xfId="68" applyNumberFormat="1" applyFont="1" applyFill="1" applyBorder="1" applyAlignment="1" applyProtection="1">
      <alignment horizontal="center" vertical="center"/>
      <protection/>
    </xf>
    <xf numFmtId="0" fontId="9" fillId="39" borderId="38" xfId="0" applyFont="1" applyFill="1" applyBorder="1" applyAlignment="1">
      <alignment horizontal="center" vertical="center"/>
    </xf>
    <xf numFmtId="0" fontId="9" fillId="36" borderId="45" xfId="0" applyFont="1" applyFill="1" applyBorder="1" applyAlignment="1">
      <alignment horizontal="center" vertical="center"/>
    </xf>
    <xf numFmtId="0" fontId="9" fillId="37" borderId="46" xfId="47" applyNumberFormat="1" applyFont="1" applyFill="1" applyBorder="1" applyAlignment="1" applyProtection="1">
      <alignment horizontal="center" vertical="center"/>
      <protection/>
    </xf>
    <xf numFmtId="0" fontId="9" fillId="37" borderId="46" xfId="45" applyNumberFormat="1" applyFont="1" applyFill="1" applyBorder="1" applyAlignment="1" applyProtection="1">
      <alignment horizontal="center" vertical="center"/>
      <protection/>
    </xf>
    <xf numFmtId="0" fontId="9" fillId="40" borderId="47" xfId="46" applyNumberFormat="1" applyFont="1" applyFill="1" applyBorder="1" applyAlignment="1" applyProtection="1">
      <alignment horizontal="center" vertical="center"/>
      <protection/>
    </xf>
    <xf numFmtId="0" fontId="9" fillId="40" borderId="48" xfId="46" applyNumberFormat="1" applyFont="1" applyFill="1" applyBorder="1" applyAlignment="1" applyProtection="1">
      <alignment horizontal="center" vertical="center"/>
      <protection/>
    </xf>
    <xf numFmtId="0" fontId="9" fillId="36" borderId="46" xfId="0" applyFont="1" applyFill="1" applyBorder="1" applyAlignment="1">
      <alignment horizontal="center" vertical="center"/>
    </xf>
    <xf numFmtId="0" fontId="9" fillId="36" borderId="49" xfId="0" applyFont="1" applyFill="1" applyBorder="1" applyAlignment="1">
      <alignment horizontal="center" vertical="center"/>
    </xf>
    <xf numFmtId="0" fontId="9" fillId="40" borderId="50" xfId="46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2" fillId="36" borderId="15" xfId="29" applyFont="1" applyFill="1" applyBorder="1" applyAlignment="1">
      <alignment horizontal="center" vertical="center"/>
    </xf>
    <xf numFmtId="0" fontId="2" fillId="36" borderId="10" xfId="29" applyFont="1" applyFill="1" applyBorder="1" applyAlignment="1">
      <alignment horizontal="center" vertical="center"/>
    </xf>
    <xf numFmtId="0" fontId="2" fillId="36" borderId="20" xfId="29" applyFont="1" applyFill="1" applyBorder="1" applyAlignment="1">
      <alignment horizontal="center" vertical="center"/>
    </xf>
    <xf numFmtId="0" fontId="2" fillId="36" borderId="21" xfId="29" applyFont="1" applyFill="1" applyBorder="1" applyAlignment="1">
      <alignment horizontal="center" vertical="center"/>
    </xf>
    <xf numFmtId="0" fontId="2" fillId="36" borderId="10" xfId="30" applyFont="1" applyFill="1" applyBorder="1" applyAlignment="1">
      <alignment horizontal="center" vertical="center"/>
    </xf>
    <xf numFmtId="0" fontId="2" fillId="36" borderId="20" xfId="30" applyFont="1" applyFill="1" applyBorder="1" applyAlignment="1">
      <alignment horizontal="center" vertical="center"/>
    </xf>
    <xf numFmtId="0" fontId="2" fillId="36" borderId="21" xfId="30" applyFont="1" applyFill="1" applyBorder="1" applyAlignment="1">
      <alignment horizontal="center" vertical="center"/>
    </xf>
    <xf numFmtId="0" fontId="2" fillId="36" borderId="15" xfId="30" applyFont="1" applyFill="1" applyBorder="1" applyAlignment="1">
      <alignment horizontal="center" vertical="center"/>
    </xf>
    <xf numFmtId="0" fontId="2" fillId="36" borderId="10" xfId="27" applyFont="1" applyFill="1" applyBorder="1" applyAlignment="1">
      <alignment horizontal="center" vertical="center"/>
    </xf>
    <xf numFmtId="0" fontId="2" fillId="36" borderId="15" xfId="27" applyFont="1" applyFill="1" applyBorder="1" applyAlignment="1">
      <alignment horizontal="center" vertical="center"/>
    </xf>
    <xf numFmtId="0" fontId="2" fillId="36" borderId="20" xfId="27" applyFont="1" applyFill="1" applyBorder="1" applyAlignment="1">
      <alignment horizontal="center" vertical="center"/>
    </xf>
    <xf numFmtId="0" fontId="2" fillId="36" borderId="21" xfId="27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1" fillId="36" borderId="10" xfId="41" applyFont="1" applyFill="1" applyBorder="1" applyAlignment="1">
      <alignment horizontal="center" vertical="center" wrapText="1"/>
    </xf>
    <xf numFmtId="0" fontId="1" fillId="36" borderId="13" xfId="41" applyFont="1" applyFill="1" applyBorder="1" applyAlignment="1">
      <alignment horizontal="center" vertical="center" wrapText="1"/>
    </xf>
    <xf numFmtId="0" fontId="1" fillId="36" borderId="18" xfId="41" applyFont="1" applyFill="1" applyBorder="1" applyAlignment="1">
      <alignment horizontal="center" vertical="center"/>
    </xf>
    <xf numFmtId="0" fontId="2" fillId="36" borderId="15" xfId="29" applyFont="1" applyFill="1" applyBorder="1" applyAlignment="1">
      <alignment horizontal="center" vertical="center"/>
    </xf>
    <xf numFmtId="0" fontId="2" fillId="36" borderId="10" xfId="29" applyFont="1" applyFill="1" applyBorder="1" applyAlignment="1">
      <alignment horizontal="center" vertical="center"/>
    </xf>
    <xf numFmtId="0" fontId="2" fillId="36" borderId="16" xfId="29" applyFont="1" applyFill="1" applyBorder="1" applyAlignment="1">
      <alignment horizontal="center" vertical="center"/>
    </xf>
    <xf numFmtId="0" fontId="2" fillId="36" borderId="20" xfId="29" applyFont="1" applyFill="1" applyBorder="1" applyAlignment="1">
      <alignment horizontal="center" vertical="center"/>
    </xf>
    <xf numFmtId="0" fontId="2" fillId="36" borderId="21" xfId="29" applyFont="1" applyFill="1" applyBorder="1" applyAlignment="1">
      <alignment horizontal="center" vertical="center"/>
    </xf>
    <xf numFmtId="0" fontId="2" fillId="36" borderId="25" xfId="29" applyFont="1" applyFill="1" applyBorder="1" applyAlignment="1">
      <alignment horizontal="center" vertical="center"/>
    </xf>
    <xf numFmtId="0" fontId="2" fillId="36" borderId="10" xfId="30" applyFont="1" applyFill="1" applyBorder="1" applyAlignment="1">
      <alignment horizontal="center" vertical="center"/>
    </xf>
    <xf numFmtId="0" fontId="2" fillId="36" borderId="16" xfId="30" applyFont="1" applyFill="1" applyBorder="1" applyAlignment="1">
      <alignment horizontal="center" vertical="center"/>
    </xf>
    <xf numFmtId="0" fontId="2" fillId="36" borderId="20" xfId="30" applyFont="1" applyFill="1" applyBorder="1" applyAlignment="1">
      <alignment horizontal="center" vertical="center"/>
    </xf>
    <xf numFmtId="0" fontId="2" fillId="36" borderId="21" xfId="30" applyFont="1" applyFill="1" applyBorder="1" applyAlignment="1">
      <alignment horizontal="center" vertical="center"/>
    </xf>
    <xf numFmtId="0" fontId="2" fillId="36" borderId="25" xfId="30" applyFont="1" applyFill="1" applyBorder="1" applyAlignment="1">
      <alignment horizontal="center" vertical="center"/>
    </xf>
    <xf numFmtId="0" fontId="2" fillId="36" borderId="15" xfId="30" applyFont="1" applyFill="1" applyBorder="1" applyAlignment="1">
      <alignment horizontal="center" vertical="center"/>
    </xf>
    <xf numFmtId="0" fontId="2" fillId="36" borderId="10" xfId="27" applyFont="1" applyFill="1" applyBorder="1" applyAlignment="1">
      <alignment horizontal="center" vertical="center"/>
    </xf>
    <xf numFmtId="0" fontId="2" fillId="36" borderId="16" xfId="27" applyFont="1" applyFill="1" applyBorder="1" applyAlignment="1">
      <alignment horizontal="center" vertical="center"/>
    </xf>
    <xf numFmtId="0" fontId="2" fillId="36" borderId="15" xfId="27" applyFont="1" applyFill="1" applyBorder="1" applyAlignment="1">
      <alignment horizontal="center" vertical="center"/>
    </xf>
    <xf numFmtId="0" fontId="2" fillId="36" borderId="20" xfId="27" applyFont="1" applyFill="1" applyBorder="1" applyAlignment="1">
      <alignment horizontal="center" vertical="center"/>
    </xf>
    <xf numFmtId="0" fontId="2" fillId="36" borderId="21" xfId="27" applyFont="1" applyFill="1" applyBorder="1" applyAlignment="1">
      <alignment horizontal="center" vertical="center"/>
    </xf>
    <xf numFmtId="0" fontId="2" fillId="36" borderId="25" xfId="27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36" borderId="23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1" fillId="36" borderId="10" xfId="41" applyFont="1" applyFill="1" applyBorder="1" applyAlignment="1">
      <alignment horizontal="center" vertical="center"/>
    </xf>
    <xf numFmtId="0" fontId="2" fillId="36" borderId="51" xfId="0" applyFont="1" applyFill="1" applyBorder="1" applyAlignment="1">
      <alignment horizontal="center" vertical="center"/>
    </xf>
    <xf numFmtId="0" fontId="1" fillId="36" borderId="17" xfId="41" applyFont="1" applyFill="1" applyBorder="1" applyAlignment="1">
      <alignment horizontal="center" vertical="center"/>
    </xf>
    <xf numFmtId="0" fontId="1" fillId="36" borderId="19" xfId="41" applyFont="1" applyFill="1" applyBorder="1" applyAlignment="1">
      <alignment horizontal="center" vertical="center"/>
    </xf>
    <xf numFmtId="0" fontId="1" fillId="36" borderId="10" xfId="19" applyFont="1" applyFill="1" applyBorder="1" applyAlignment="1">
      <alignment horizontal="center" vertical="center"/>
    </xf>
    <xf numFmtId="0" fontId="1" fillId="36" borderId="14" xfId="41" applyFont="1" applyFill="1" applyBorder="1" applyAlignment="1">
      <alignment horizontal="center" vertical="center" wrapText="1"/>
    </xf>
    <xf numFmtId="0" fontId="1" fillId="0" borderId="10" xfId="19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68" fontId="1" fillId="0" borderId="18" xfId="41" applyNumberFormat="1" applyFont="1" applyFill="1" applyBorder="1" applyAlignment="1">
      <alignment horizontal="center" vertical="center"/>
    </xf>
    <xf numFmtId="0" fontId="1" fillId="0" borderId="18" xfId="41" applyFont="1" applyFill="1" applyBorder="1" applyAlignment="1">
      <alignment horizontal="center" vertical="center"/>
    </xf>
    <xf numFmtId="0" fontId="1" fillId="0" borderId="17" xfId="41" applyFont="1" applyFill="1" applyBorder="1" applyAlignment="1">
      <alignment horizontal="center" vertical="center"/>
    </xf>
    <xf numFmtId="0" fontId="1" fillId="0" borderId="19" xfId="41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20" xfId="30" applyFont="1" applyFill="1" applyBorder="1" applyAlignment="1">
      <alignment horizontal="center" vertical="center"/>
    </xf>
    <xf numFmtId="0" fontId="2" fillId="0" borderId="21" xfId="30" applyFont="1" applyFill="1" applyBorder="1" applyAlignment="1">
      <alignment horizontal="center" vertical="center"/>
    </xf>
    <xf numFmtId="0" fontId="2" fillId="0" borderId="25" xfId="30" applyFont="1" applyFill="1" applyBorder="1" applyAlignment="1">
      <alignment horizontal="center" vertical="center"/>
    </xf>
    <xf numFmtId="0" fontId="1" fillId="0" borderId="14" xfId="41" applyFont="1" applyFill="1" applyBorder="1" applyAlignment="1">
      <alignment horizontal="center" vertical="center" wrapText="1"/>
    </xf>
    <xf numFmtId="0" fontId="1" fillId="0" borderId="10" xfId="41" applyFont="1" applyFill="1" applyBorder="1" applyAlignment="1">
      <alignment horizontal="center" vertical="center" wrapText="1"/>
    </xf>
    <xf numFmtId="0" fontId="2" fillId="0" borderId="15" xfId="29" applyFont="1" applyFill="1" applyBorder="1" applyAlignment="1">
      <alignment horizontal="center" vertical="center"/>
    </xf>
    <xf numFmtId="0" fontId="2" fillId="0" borderId="10" xfId="29" applyFont="1" applyFill="1" applyBorder="1" applyAlignment="1">
      <alignment horizontal="center" vertical="center"/>
    </xf>
    <xf numFmtId="0" fontId="2" fillId="0" borderId="16" xfId="29" applyFont="1" applyFill="1" applyBorder="1" applyAlignment="1">
      <alignment horizontal="center" vertical="center"/>
    </xf>
    <xf numFmtId="0" fontId="2" fillId="0" borderId="15" xfId="27" applyFont="1" applyFill="1" applyBorder="1" applyAlignment="1">
      <alignment horizontal="center" vertical="center"/>
    </xf>
    <xf numFmtId="0" fontId="2" fillId="0" borderId="10" xfId="27" applyFont="1" applyFill="1" applyBorder="1" applyAlignment="1">
      <alignment horizontal="center" vertical="center"/>
    </xf>
    <xf numFmtId="0" fontId="2" fillId="0" borderId="16" xfId="27" applyFont="1" applyFill="1" applyBorder="1" applyAlignment="1">
      <alignment horizontal="center" vertical="center"/>
    </xf>
    <xf numFmtId="0" fontId="2" fillId="0" borderId="15" xfId="30" applyFont="1" applyFill="1" applyBorder="1" applyAlignment="1">
      <alignment horizontal="center" vertical="center"/>
    </xf>
    <xf numFmtId="0" fontId="2" fillId="0" borderId="10" xfId="30" applyFont="1" applyFill="1" applyBorder="1" applyAlignment="1">
      <alignment horizontal="center" vertical="center"/>
    </xf>
    <xf numFmtId="0" fontId="2" fillId="0" borderId="16" xfId="30" applyFont="1" applyFill="1" applyBorder="1" applyAlignment="1">
      <alignment horizontal="center" vertical="center"/>
    </xf>
    <xf numFmtId="0" fontId="1" fillId="0" borderId="10" xfId="41" applyFont="1" applyFill="1" applyBorder="1" applyAlignment="1">
      <alignment horizontal="center" vertical="center"/>
    </xf>
    <xf numFmtId="0" fontId="1" fillId="0" borderId="13" xfId="41" applyFont="1" applyFill="1" applyBorder="1" applyAlignment="1">
      <alignment horizontal="center" vertical="center" wrapText="1"/>
    </xf>
    <xf numFmtId="0" fontId="2" fillId="0" borderId="20" xfId="29" applyFont="1" applyFill="1" applyBorder="1" applyAlignment="1">
      <alignment horizontal="center" vertical="center"/>
    </xf>
    <xf numFmtId="0" fontId="2" fillId="0" borderId="21" xfId="29" applyFont="1" applyFill="1" applyBorder="1" applyAlignment="1">
      <alignment horizontal="center" vertical="center"/>
    </xf>
    <xf numFmtId="0" fontId="2" fillId="0" borderId="25" xfId="29" applyFont="1" applyFill="1" applyBorder="1" applyAlignment="1">
      <alignment horizontal="center" vertical="center"/>
    </xf>
    <xf numFmtId="0" fontId="2" fillId="0" borderId="20" xfId="27" applyFont="1" applyFill="1" applyBorder="1" applyAlignment="1">
      <alignment horizontal="center" vertical="center"/>
    </xf>
    <xf numFmtId="0" fontId="2" fillId="0" borderId="21" xfId="27" applyFont="1" applyFill="1" applyBorder="1" applyAlignment="1">
      <alignment horizontal="center" vertical="center"/>
    </xf>
    <xf numFmtId="0" fontId="2" fillId="0" borderId="25" xfId="27" applyFont="1" applyFill="1" applyBorder="1" applyAlignment="1">
      <alignment horizontal="center" vertical="center"/>
    </xf>
    <xf numFmtId="168" fontId="1" fillId="0" borderId="17" xfId="41" applyNumberFormat="1" applyFont="1" applyFill="1" applyBorder="1" applyAlignment="1">
      <alignment horizontal="center" vertical="center"/>
    </xf>
    <xf numFmtId="168" fontId="1" fillId="0" borderId="19" xfId="41" applyNumberFormat="1" applyFont="1" applyFill="1" applyBorder="1" applyAlignment="1">
      <alignment horizontal="center" vertical="center"/>
    </xf>
    <xf numFmtId="168" fontId="1" fillId="0" borderId="10" xfId="19" applyNumberFormat="1" applyFont="1" applyFill="1" applyBorder="1" applyAlignment="1">
      <alignment horizontal="center" vertical="center"/>
    </xf>
    <xf numFmtId="0" fontId="2" fillId="0" borderId="20" xfId="29" applyFont="1" applyFill="1" applyBorder="1" applyAlignment="1">
      <alignment horizontal="center" vertical="center"/>
    </xf>
    <xf numFmtId="0" fontId="2" fillId="0" borderId="21" xfId="29" applyFont="1" applyFill="1" applyBorder="1" applyAlignment="1">
      <alignment horizontal="center" vertical="center"/>
    </xf>
    <xf numFmtId="0" fontId="2" fillId="0" borderId="25" xfId="29" applyFont="1" applyFill="1" applyBorder="1" applyAlignment="1">
      <alignment horizontal="center" vertical="center"/>
    </xf>
    <xf numFmtId="0" fontId="1" fillId="0" borderId="10" xfId="41" applyFont="1" applyFill="1" applyBorder="1" applyAlignment="1">
      <alignment horizontal="center" vertical="center" wrapText="1"/>
    </xf>
    <xf numFmtId="0" fontId="2" fillId="0" borderId="10" xfId="29" applyFont="1" applyFill="1" applyBorder="1" applyAlignment="1">
      <alignment horizontal="center" vertical="center"/>
    </xf>
    <xf numFmtId="0" fontId="2" fillId="0" borderId="16" xfId="29" applyFont="1" applyFill="1" applyBorder="1" applyAlignment="1">
      <alignment horizontal="center" vertical="center"/>
    </xf>
    <xf numFmtId="0" fontId="1" fillId="0" borderId="10" xfId="19" applyFont="1" applyFill="1" applyBorder="1" applyAlignment="1">
      <alignment horizontal="center" vertical="center"/>
    </xf>
    <xf numFmtId="0" fontId="1" fillId="0" borderId="14" xfId="41" applyFont="1" applyFill="1" applyBorder="1" applyAlignment="1">
      <alignment horizontal="center" vertical="center" wrapText="1"/>
    </xf>
    <xf numFmtId="0" fontId="2" fillId="0" borderId="20" xfId="27" applyFont="1" applyFill="1" applyBorder="1" applyAlignment="1">
      <alignment horizontal="center" vertical="center"/>
    </xf>
    <xf numFmtId="0" fontId="2" fillId="0" borderId="21" xfId="27" applyFont="1" applyFill="1" applyBorder="1" applyAlignment="1">
      <alignment horizontal="center" vertical="center"/>
    </xf>
    <xf numFmtId="0" fontId="2" fillId="0" borderId="25" xfId="27" applyFont="1" applyFill="1" applyBorder="1" applyAlignment="1">
      <alignment horizontal="center" vertical="center"/>
    </xf>
    <xf numFmtId="0" fontId="2" fillId="0" borderId="15" xfId="27" applyFont="1" applyFill="1" applyBorder="1" applyAlignment="1">
      <alignment horizontal="center" vertical="center"/>
    </xf>
    <xf numFmtId="0" fontId="2" fillId="0" borderId="10" xfId="27" applyFont="1" applyFill="1" applyBorder="1" applyAlignment="1">
      <alignment horizontal="center" vertical="center"/>
    </xf>
    <xf numFmtId="0" fontId="2" fillId="0" borderId="16" xfId="27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1" fillId="0" borderId="10" xfId="41" applyFont="1" applyFill="1" applyBorder="1" applyAlignment="1">
      <alignment horizontal="center" vertical="center"/>
    </xf>
    <xf numFmtId="0" fontId="1" fillId="0" borderId="17" xfId="41" applyFont="1" applyFill="1" applyBorder="1" applyAlignment="1">
      <alignment horizontal="center" vertical="center"/>
    </xf>
    <xf numFmtId="0" fontId="1" fillId="0" borderId="18" xfId="41" applyFont="1" applyFill="1" applyBorder="1" applyAlignment="1">
      <alignment horizontal="center" vertical="center"/>
    </xf>
    <xf numFmtId="0" fontId="1" fillId="0" borderId="19" xfId="41" applyFont="1" applyFill="1" applyBorder="1" applyAlignment="1">
      <alignment horizontal="center" vertical="center"/>
    </xf>
    <xf numFmtId="0" fontId="1" fillId="0" borderId="13" xfId="41" applyFont="1" applyFill="1" applyBorder="1" applyAlignment="1">
      <alignment horizontal="center" vertical="center" wrapText="1"/>
    </xf>
    <xf numFmtId="0" fontId="2" fillId="0" borderId="15" xfId="29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9" fillId="41" borderId="38" xfId="48" applyNumberFormat="1" applyFont="1" applyFill="1" applyBorder="1" applyAlignment="1" applyProtection="1">
      <alignment horizontal="center" vertical="center" wrapText="1"/>
      <protection/>
    </xf>
    <xf numFmtId="0" fontId="9" fillId="41" borderId="42" xfId="48" applyNumberFormat="1" applyFont="1" applyFill="1" applyBorder="1" applyAlignment="1" applyProtection="1">
      <alignment horizontal="center" vertical="center" wrapText="1"/>
      <protection/>
    </xf>
    <xf numFmtId="0" fontId="9" fillId="41" borderId="34" xfId="48" applyNumberFormat="1" applyFont="1" applyFill="1" applyBorder="1" applyAlignment="1" applyProtection="1">
      <alignment horizontal="center" vertical="center" wrapText="1"/>
      <protection/>
    </xf>
    <xf numFmtId="0" fontId="10" fillId="37" borderId="52" xfId="47" applyNumberFormat="1" applyFont="1" applyFill="1" applyBorder="1" applyAlignment="1" applyProtection="1">
      <alignment horizontal="center" vertical="center"/>
      <protection/>
    </xf>
    <xf numFmtId="0" fontId="10" fillId="37" borderId="53" xfId="47" applyNumberFormat="1" applyFont="1" applyFill="1" applyBorder="1" applyAlignment="1" applyProtection="1">
      <alignment horizontal="center" vertical="center"/>
      <protection/>
    </xf>
    <xf numFmtId="0" fontId="10" fillId="37" borderId="39" xfId="47" applyNumberFormat="1" applyFont="1" applyFill="1" applyBorder="1" applyAlignment="1" applyProtection="1">
      <alignment horizontal="center" vertical="center"/>
      <protection/>
    </xf>
    <xf numFmtId="0" fontId="10" fillId="37" borderId="32" xfId="47" applyNumberFormat="1" applyFont="1" applyFill="1" applyBorder="1" applyAlignment="1" applyProtection="1">
      <alignment horizontal="center" vertical="center"/>
      <protection/>
    </xf>
    <xf numFmtId="0" fontId="10" fillId="37" borderId="54" xfId="47" applyNumberFormat="1" applyFont="1" applyFill="1" applyBorder="1" applyAlignment="1" applyProtection="1">
      <alignment horizontal="center" vertical="center"/>
      <protection/>
    </xf>
    <xf numFmtId="0" fontId="9" fillId="40" borderId="50" xfId="46" applyNumberFormat="1" applyFont="1" applyFill="1" applyBorder="1" applyAlignment="1" applyProtection="1">
      <alignment horizontal="center" vertical="center"/>
      <protection/>
    </xf>
    <xf numFmtId="0" fontId="9" fillId="40" borderId="47" xfId="46" applyNumberFormat="1" applyFont="1" applyFill="1" applyBorder="1" applyAlignment="1" applyProtection="1">
      <alignment horizontal="center" vertical="center"/>
      <protection/>
    </xf>
    <xf numFmtId="0" fontId="9" fillId="41" borderId="38" xfId="48" applyNumberFormat="1" applyFont="1" applyFill="1" applyBorder="1" applyAlignment="1" applyProtection="1">
      <alignment horizontal="center" vertical="center"/>
      <protection/>
    </xf>
    <xf numFmtId="0" fontId="9" fillId="41" borderId="42" xfId="48" applyNumberFormat="1" applyFont="1" applyFill="1" applyBorder="1" applyAlignment="1" applyProtection="1">
      <alignment horizontal="center" vertical="center"/>
      <protection/>
    </xf>
    <xf numFmtId="0" fontId="9" fillId="41" borderId="34" xfId="48" applyNumberFormat="1" applyFont="1" applyFill="1" applyBorder="1" applyAlignment="1" applyProtection="1">
      <alignment horizontal="center" vertical="center"/>
      <protection/>
    </xf>
    <xf numFmtId="0" fontId="9" fillId="41" borderId="40" xfId="48" applyNumberFormat="1" applyFont="1" applyFill="1" applyBorder="1" applyAlignment="1" applyProtection="1">
      <alignment horizontal="center" vertical="center" wrapText="1"/>
      <protection/>
    </xf>
    <xf numFmtId="0" fontId="9" fillId="41" borderId="55" xfId="48" applyNumberFormat="1" applyFont="1" applyFill="1" applyBorder="1" applyAlignment="1" applyProtection="1">
      <alignment horizontal="center" vertical="center" wrapText="1"/>
      <protection/>
    </xf>
    <xf numFmtId="0" fontId="9" fillId="41" borderId="56" xfId="48" applyNumberFormat="1" applyFont="1" applyFill="1" applyBorder="1" applyAlignment="1" applyProtection="1">
      <alignment horizontal="center" vertical="center" wrapText="1"/>
      <protection/>
    </xf>
    <xf numFmtId="0" fontId="10" fillId="37" borderId="57" xfId="47" applyNumberFormat="1" applyFont="1" applyFill="1" applyBorder="1" applyAlignment="1" applyProtection="1">
      <alignment horizontal="center" vertical="center"/>
      <protection/>
    </xf>
    <xf numFmtId="0" fontId="10" fillId="37" borderId="58" xfId="47" applyNumberFormat="1" applyFont="1" applyFill="1" applyBorder="1" applyAlignment="1" applyProtection="1">
      <alignment horizontal="center" vertical="center"/>
      <protection/>
    </xf>
    <xf numFmtId="0" fontId="10" fillId="37" borderId="59" xfId="47" applyNumberFormat="1" applyFont="1" applyFill="1" applyBorder="1" applyAlignment="1" applyProtection="1">
      <alignment horizontal="center" vertical="center"/>
      <protection/>
    </xf>
    <xf numFmtId="0" fontId="9" fillId="40" borderId="60" xfId="46" applyNumberFormat="1" applyFont="1" applyFill="1" applyBorder="1" applyAlignment="1" applyProtection="1">
      <alignment horizontal="center" vertical="center" wrapText="1"/>
      <protection/>
    </xf>
    <xf numFmtId="0" fontId="9" fillId="40" borderId="61" xfId="46" applyNumberFormat="1" applyFont="1" applyFill="1" applyBorder="1" applyAlignment="1" applyProtection="1">
      <alignment horizontal="center" vertical="center" wrapText="1"/>
      <protection/>
    </xf>
    <xf numFmtId="0" fontId="9" fillId="40" borderId="62" xfId="46" applyNumberFormat="1" applyFont="1" applyFill="1" applyBorder="1" applyAlignment="1" applyProtection="1">
      <alignment horizontal="center" vertical="center" wrapText="1"/>
      <protection/>
    </xf>
    <xf numFmtId="0" fontId="9" fillId="40" borderId="63" xfId="46" applyNumberFormat="1" applyFont="1" applyFill="1" applyBorder="1" applyAlignment="1" applyProtection="1">
      <alignment horizontal="center" vertical="center" wrapText="1"/>
      <protection/>
    </xf>
    <xf numFmtId="0" fontId="9" fillId="40" borderId="0" xfId="46" applyNumberFormat="1" applyFont="1" applyFill="1" applyBorder="1" applyAlignment="1" applyProtection="1">
      <alignment horizontal="center" vertical="center" wrapText="1"/>
      <protection/>
    </xf>
    <xf numFmtId="0" fontId="9" fillId="40" borderId="64" xfId="46" applyNumberFormat="1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_BuiltIn_20% - akcent 5" xfId="44"/>
    <cellStyle name="Excel_BuiltIn_40% - akcent 3" xfId="45"/>
    <cellStyle name="Excel_BuiltIn_60% - akcent 1" xfId="46"/>
    <cellStyle name="Excel_BuiltIn_60% - akcent 3" xfId="47"/>
    <cellStyle name="Excel_BuiltIn_Dobre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e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  <cellStyle name="㼿㼿㼿愿畬潴祷愀氀甀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31"/>
  <sheetViews>
    <sheetView tabSelected="1" view="pageLayout" zoomScaleNormal="80" workbookViewId="0" topLeftCell="A10">
      <selection activeCell="B34" sqref="B34"/>
    </sheetView>
  </sheetViews>
  <sheetFormatPr defaultColWidth="9.140625" defaultRowHeight="15"/>
  <cols>
    <col min="1" max="1" width="10.7109375" style="6" customWidth="1"/>
    <col min="2" max="2" width="33.28125" style="6" customWidth="1"/>
    <col min="3" max="3" width="13.8515625" style="6" bestFit="1" customWidth="1"/>
    <col min="4" max="4" width="8.140625" style="6" bestFit="1" customWidth="1"/>
    <col min="5" max="5" width="5.28125" style="6" bestFit="1" customWidth="1"/>
    <col min="6" max="6" width="4.140625" style="6" customWidth="1"/>
    <col min="7" max="8" width="5.28125" style="6" bestFit="1" customWidth="1"/>
    <col min="9" max="9" width="4.140625" style="6" bestFit="1" customWidth="1"/>
    <col min="10" max="11" width="5.28125" style="6" bestFit="1" customWidth="1"/>
    <col min="12" max="12" width="4.140625" style="6" bestFit="1" customWidth="1"/>
    <col min="13" max="13" width="6.57421875" style="6" bestFit="1" customWidth="1"/>
    <col min="14" max="14" width="5.28125" style="6" bestFit="1" customWidth="1"/>
    <col min="15" max="15" width="4.140625" style="6" bestFit="1" customWidth="1"/>
    <col min="16" max="16" width="4.8515625" style="6" bestFit="1" customWidth="1"/>
    <col min="17" max="17" width="5.28125" style="6" bestFit="1" customWidth="1"/>
    <col min="18" max="18" width="4.140625" style="6" bestFit="1" customWidth="1"/>
    <col min="19" max="20" width="5.28125" style="6" bestFit="1" customWidth="1"/>
    <col min="21" max="21" width="4.140625" style="6" bestFit="1" customWidth="1"/>
    <col min="22" max="22" width="5.28125" style="6" bestFit="1" customWidth="1"/>
    <col min="23" max="23" width="6.00390625" style="6" bestFit="1" customWidth="1"/>
    <col min="24" max="24" width="7.00390625" style="6" customWidth="1"/>
    <col min="25" max="25" width="4.140625" style="6" customWidth="1"/>
    <col min="26" max="16384" width="9.140625" style="6" customWidth="1"/>
  </cols>
  <sheetData>
    <row r="1" spans="1:24" ht="16.5" thickTop="1">
      <c r="A1" s="328" t="s">
        <v>33</v>
      </c>
      <c r="B1" s="353" t="s">
        <v>65</v>
      </c>
      <c r="C1" s="328" t="s">
        <v>29</v>
      </c>
      <c r="D1" s="329" t="s">
        <v>45</v>
      </c>
      <c r="E1" s="334" t="s">
        <v>0</v>
      </c>
      <c r="F1" s="335"/>
      <c r="G1" s="335"/>
      <c r="H1" s="335"/>
      <c r="I1" s="335"/>
      <c r="J1" s="336"/>
      <c r="K1" s="346" t="s">
        <v>8</v>
      </c>
      <c r="L1" s="347"/>
      <c r="M1" s="347"/>
      <c r="N1" s="347"/>
      <c r="O1" s="347"/>
      <c r="P1" s="348"/>
      <c r="Q1" s="339" t="s">
        <v>9</v>
      </c>
      <c r="R1" s="340"/>
      <c r="S1" s="340"/>
      <c r="T1" s="340"/>
      <c r="U1" s="340"/>
      <c r="V1" s="341"/>
      <c r="W1" s="358" t="s">
        <v>44</v>
      </c>
      <c r="X1" s="328" t="s">
        <v>2</v>
      </c>
    </row>
    <row r="2" spans="1:24" ht="15.75">
      <c r="A2" s="328"/>
      <c r="B2" s="353"/>
      <c r="C2" s="328"/>
      <c r="D2" s="329"/>
      <c r="E2" s="331" t="s">
        <v>1</v>
      </c>
      <c r="F2" s="332"/>
      <c r="G2" s="332"/>
      <c r="H2" s="332" t="s">
        <v>3</v>
      </c>
      <c r="I2" s="332"/>
      <c r="J2" s="333"/>
      <c r="K2" s="345" t="s">
        <v>4</v>
      </c>
      <c r="L2" s="343"/>
      <c r="M2" s="343"/>
      <c r="N2" s="343" t="s">
        <v>5</v>
      </c>
      <c r="O2" s="343"/>
      <c r="P2" s="344"/>
      <c r="Q2" s="342" t="s">
        <v>6</v>
      </c>
      <c r="R2" s="337"/>
      <c r="S2" s="337"/>
      <c r="T2" s="337" t="s">
        <v>7</v>
      </c>
      <c r="U2" s="337"/>
      <c r="V2" s="338"/>
      <c r="W2" s="358"/>
      <c r="X2" s="328"/>
    </row>
    <row r="3" spans="1:24" ht="15.75">
      <c r="A3" s="328"/>
      <c r="B3" s="353"/>
      <c r="C3" s="328"/>
      <c r="D3" s="329"/>
      <c r="E3" s="49" t="s">
        <v>43</v>
      </c>
      <c r="F3" s="23" t="s">
        <v>30</v>
      </c>
      <c r="G3" s="24" t="s">
        <v>2</v>
      </c>
      <c r="H3" s="23" t="s">
        <v>43</v>
      </c>
      <c r="I3" s="23" t="s">
        <v>30</v>
      </c>
      <c r="J3" s="50" t="s">
        <v>2</v>
      </c>
      <c r="K3" s="61" t="s">
        <v>43</v>
      </c>
      <c r="L3" s="23" t="s">
        <v>30</v>
      </c>
      <c r="M3" s="26" t="s">
        <v>2</v>
      </c>
      <c r="N3" s="25" t="s">
        <v>43</v>
      </c>
      <c r="O3" s="23" t="s">
        <v>30</v>
      </c>
      <c r="P3" s="62" t="s">
        <v>2</v>
      </c>
      <c r="Q3" s="65" t="s">
        <v>43</v>
      </c>
      <c r="R3" s="23" t="s">
        <v>30</v>
      </c>
      <c r="S3" s="28" t="s">
        <v>2</v>
      </c>
      <c r="T3" s="27" t="s">
        <v>43</v>
      </c>
      <c r="U3" s="23" t="s">
        <v>30</v>
      </c>
      <c r="V3" s="66" t="s">
        <v>2</v>
      </c>
      <c r="W3" s="358"/>
      <c r="X3" s="328"/>
    </row>
    <row r="4" spans="1:24" ht="15.75">
      <c r="A4" s="352" t="s">
        <v>79</v>
      </c>
      <c r="B4" s="29" t="s">
        <v>87</v>
      </c>
      <c r="C4" s="14" t="s">
        <v>10</v>
      </c>
      <c r="D4" s="44" t="s">
        <v>82</v>
      </c>
      <c r="E4" s="51">
        <v>30</v>
      </c>
      <c r="F4" s="8" t="s">
        <v>49</v>
      </c>
      <c r="G4" s="30">
        <v>10</v>
      </c>
      <c r="H4" s="8">
        <v>30</v>
      </c>
      <c r="I4" s="8" t="s">
        <v>49</v>
      </c>
      <c r="J4" s="52">
        <v>10</v>
      </c>
      <c r="K4" s="55">
        <v>30</v>
      </c>
      <c r="L4" s="8" t="s">
        <v>49</v>
      </c>
      <c r="M4" s="9">
        <v>10</v>
      </c>
      <c r="N4" s="7">
        <v>30</v>
      </c>
      <c r="O4" s="8" t="s">
        <v>49</v>
      </c>
      <c r="P4" s="56">
        <v>10</v>
      </c>
      <c r="Q4" s="67">
        <v>30</v>
      </c>
      <c r="R4" s="8" t="s">
        <v>49</v>
      </c>
      <c r="S4" s="32">
        <v>10</v>
      </c>
      <c r="T4" s="31">
        <v>30</v>
      </c>
      <c r="U4" s="8" t="s">
        <v>50</v>
      </c>
      <c r="V4" s="68">
        <v>19</v>
      </c>
      <c r="W4" s="48">
        <f aca="true" t="shared" si="0" ref="W4:W20">SUM(E4,H4,K4,N4,Q4,T4)</f>
        <v>180</v>
      </c>
      <c r="X4" s="33">
        <f>SUM(G4,J4,M4,P4,S4,V4,)</f>
        <v>69</v>
      </c>
    </row>
    <row r="5" spans="1:24" ht="15.75">
      <c r="A5" s="352"/>
      <c r="B5" s="29" t="s">
        <v>109</v>
      </c>
      <c r="C5" s="14" t="s">
        <v>10</v>
      </c>
      <c r="D5" s="44" t="s">
        <v>86</v>
      </c>
      <c r="E5" s="51"/>
      <c r="F5" s="8"/>
      <c r="G5" s="30"/>
      <c r="H5" s="8"/>
      <c r="I5" s="8"/>
      <c r="J5" s="52"/>
      <c r="K5" s="55"/>
      <c r="L5" s="8"/>
      <c r="M5" s="9"/>
      <c r="N5" s="7"/>
      <c r="O5" s="8"/>
      <c r="P5" s="56"/>
      <c r="Q5" s="67">
        <v>30</v>
      </c>
      <c r="R5" s="8" t="s">
        <v>50</v>
      </c>
      <c r="S5" s="32">
        <v>2</v>
      </c>
      <c r="T5" s="31"/>
      <c r="U5" s="8"/>
      <c r="V5" s="68"/>
      <c r="W5" s="48">
        <f>SUM(Q5)</f>
        <v>30</v>
      </c>
      <c r="X5" s="33">
        <f>SUM(S5)</f>
        <v>2</v>
      </c>
    </row>
    <row r="6" spans="1:24" ht="15.75">
      <c r="A6" s="352"/>
      <c r="B6" s="29" t="s">
        <v>11</v>
      </c>
      <c r="C6" s="14" t="s">
        <v>28</v>
      </c>
      <c r="D6" s="44" t="s">
        <v>84</v>
      </c>
      <c r="E6" s="51"/>
      <c r="F6" s="8"/>
      <c r="G6" s="30"/>
      <c r="H6" s="8"/>
      <c r="I6" s="8"/>
      <c r="J6" s="52"/>
      <c r="K6" s="55">
        <v>30</v>
      </c>
      <c r="L6" s="8" t="s">
        <v>49</v>
      </c>
      <c r="M6" s="9">
        <v>4</v>
      </c>
      <c r="N6" s="7">
        <v>30</v>
      </c>
      <c r="O6" s="8" t="s">
        <v>49</v>
      </c>
      <c r="P6" s="56">
        <v>4</v>
      </c>
      <c r="Q6" s="67">
        <v>30</v>
      </c>
      <c r="R6" s="8" t="s">
        <v>49</v>
      </c>
      <c r="S6" s="32">
        <v>4</v>
      </c>
      <c r="T6" s="31">
        <v>30</v>
      </c>
      <c r="U6" s="8" t="s">
        <v>49</v>
      </c>
      <c r="V6" s="68">
        <v>4</v>
      </c>
      <c r="W6" s="48">
        <f>SUM(E6,H6,K6,N6,Q6,T6)</f>
        <v>120</v>
      </c>
      <c r="X6" s="33">
        <f>SUM(G6,J6,M6,P6,S6,V6,)</f>
        <v>16</v>
      </c>
    </row>
    <row r="7" spans="1:24" ht="15.75">
      <c r="A7" s="352"/>
      <c r="B7" s="29" t="s">
        <v>71</v>
      </c>
      <c r="C7" s="14" t="s">
        <v>10</v>
      </c>
      <c r="D7" s="44" t="s">
        <v>85</v>
      </c>
      <c r="E7" s="53">
        <v>15</v>
      </c>
      <c r="F7" s="33" t="s">
        <v>50</v>
      </c>
      <c r="G7" s="33">
        <v>0.5</v>
      </c>
      <c r="H7" s="33">
        <v>15</v>
      </c>
      <c r="I7" s="33" t="s">
        <v>50</v>
      </c>
      <c r="J7" s="54">
        <v>0.5</v>
      </c>
      <c r="K7" s="55">
        <v>15</v>
      </c>
      <c r="L7" s="7" t="s">
        <v>50</v>
      </c>
      <c r="M7" s="9">
        <v>0.5</v>
      </c>
      <c r="N7" s="7">
        <v>15</v>
      </c>
      <c r="O7" s="7" t="s">
        <v>50</v>
      </c>
      <c r="P7" s="56">
        <v>0.5</v>
      </c>
      <c r="Q7" s="67">
        <v>30</v>
      </c>
      <c r="R7" s="7" t="s">
        <v>50</v>
      </c>
      <c r="S7" s="32">
        <v>1</v>
      </c>
      <c r="T7" s="31">
        <v>30</v>
      </c>
      <c r="U7" s="7" t="s">
        <v>50</v>
      </c>
      <c r="V7" s="68">
        <v>1</v>
      </c>
      <c r="W7" s="48">
        <f t="shared" si="0"/>
        <v>120</v>
      </c>
      <c r="X7" s="33">
        <f>SUM(G7,J7,M7,P7,S7,V7,)</f>
        <v>4</v>
      </c>
    </row>
    <row r="8" spans="1:24" ht="15.75">
      <c r="A8" s="352"/>
      <c r="B8" s="29" t="s">
        <v>68</v>
      </c>
      <c r="C8" s="14" t="s">
        <v>10</v>
      </c>
      <c r="D8" s="44" t="s">
        <v>38</v>
      </c>
      <c r="E8" s="51"/>
      <c r="F8" s="7"/>
      <c r="G8" s="30"/>
      <c r="H8" s="8"/>
      <c r="I8" s="7"/>
      <c r="J8" s="52"/>
      <c r="K8" s="55">
        <v>15</v>
      </c>
      <c r="L8" s="7" t="s">
        <v>50</v>
      </c>
      <c r="M8" s="9">
        <v>0.5</v>
      </c>
      <c r="N8" s="7">
        <v>15</v>
      </c>
      <c r="O8" s="7" t="s">
        <v>50</v>
      </c>
      <c r="P8" s="56">
        <v>0.5</v>
      </c>
      <c r="Q8" s="67"/>
      <c r="R8" s="31"/>
      <c r="S8" s="32"/>
      <c r="T8" s="31"/>
      <c r="U8" s="31"/>
      <c r="V8" s="68"/>
      <c r="W8" s="48">
        <f>SUM(E8,H8,K8,N8,Q8,T8)</f>
        <v>30</v>
      </c>
      <c r="X8" s="33">
        <f>SUM(G8,J8,M8,P8,S8,V8,)</f>
        <v>1</v>
      </c>
    </row>
    <row r="9" spans="1:24" ht="15.75">
      <c r="A9" s="352"/>
      <c r="B9" s="29" t="s">
        <v>34</v>
      </c>
      <c r="C9" s="14" t="s">
        <v>10</v>
      </c>
      <c r="D9" s="45" t="s">
        <v>84</v>
      </c>
      <c r="E9" s="51">
        <v>75</v>
      </c>
      <c r="F9" s="7" t="s">
        <v>50</v>
      </c>
      <c r="G9" s="30">
        <v>4</v>
      </c>
      <c r="H9" s="8">
        <v>75</v>
      </c>
      <c r="I9" s="7" t="s">
        <v>50</v>
      </c>
      <c r="J9" s="52">
        <v>4</v>
      </c>
      <c r="K9" s="55">
        <v>75</v>
      </c>
      <c r="L9" s="7" t="s">
        <v>50</v>
      </c>
      <c r="M9" s="9">
        <v>4</v>
      </c>
      <c r="N9" s="7">
        <v>75</v>
      </c>
      <c r="O9" s="7" t="s">
        <v>50</v>
      </c>
      <c r="P9" s="56">
        <v>4</v>
      </c>
      <c r="Q9" s="67">
        <v>75</v>
      </c>
      <c r="R9" s="31" t="s">
        <v>50</v>
      </c>
      <c r="S9" s="32">
        <v>4</v>
      </c>
      <c r="T9" s="31"/>
      <c r="U9" s="31"/>
      <c r="V9" s="68"/>
      <c r="W9" s="48">
        <f>SUM(E9,H9,K9,N9,Q9,T9)</f>
        <v>375</v>
      </c>
      <c r="X9" s="33">
        <f>SUM(G9,J9,M9,P9,S9,V9,)</f>
        <v>20</v>
      </c>
    </row>
    <row r="10" spans="1:24" ht="15.75">
      <c r="A10" s="352"/>
      <c r="B10" s="29" t="s">
        <v>35</v>
      </c>
      <c r="C10" s="34" t="s">
        <v>10</v>
      </c>
      <c r="D10" s="45" t="s">
        <v>86</v>
      </c>
      <c r="E10" s="51"/>
      <c r="F10" s="7"/>
      <c r="G10" s="30"/>
      <c r="H10" s="8"/>
      <c r="I10" s="7"/>
      <c r="J10" s="52"/>
      <c r="K10" s="55">
        <v>30</v>
      </c>
      <c r="L10" s="7" t="s">
        <v>51</v>
      </c>
      <c r="M10" s="9">
        <v>1</v>
      </c>
      <c r="N10" s="7">
        <v>30</v>
      </c>
      <c r="O10" s="7" t="s">
        <v>51</v>
      </c>
      <c r="P10" s="56">
        <v>1</v>
      </c>
      <c r="Q10" s="67">
        <v>30</v>
      </c>
      <c r="R10" s="31" t="s">
        <v>51</v>
      </c>
      <c r="S10" s="32">
        <v>1</v>
      </c>
      <c r="T10" s="31">
        <v>30</v>
      </c>
      <c r="U10" s="31" t="s">
        <v>52</v>
      </c>
      <c r="V10" s="68">
        <v>2</v>
      </c>
      <c r="W10" s="48">
        <f t="shared" si="0"/>
        <v>120</v>
      </c>
      <c r="X10" s="33">
        <f aca="true" t="shared" si="1" ref="X10:X15">SUM(G10,J10,M10,P10,S10,V10,)</f>
        <v>5</v>
      </c>
    </row>
    <row r="11" spans="1:24" ht="15.75">
      <c r="A11" s="352"/>
      <c r="B11" s="29" t="s">
        <v>48</v>
      </c>
      <c r="C11" s="34" t="s">
        <v>28</v>
      </c>
      <c r="D11" s="45" t="s">
        <v>38</v>
      </c>
      <c r="E11" s="51">
        <v>15</v>
      </c>
      <c r="F11" s="7" t="s">
        <v>50</v>
      </c>
      <c r="G11" s="30">
        <v>1</v>
      </c>
      <c r="H11" s="8">
        <v>15</v>
      </c>
      <c r="I11" s="7" t="s">
        <v>50</v>
      </c>
      <c r="J11" s="52">
        <v>1</v>
      </c>
      <c r="K11" s="55">
        <v>15</v>
      </c>
      <c r="L11" s="7" t="s">
        <v>50</v>
      </c>
      <c r="M11" s="9">
        <v>1</v>
      </c>
      <c r="N11" s="7">
        <v>15</v>
      </c>
      <c r="O11" s="7" t="s">
        <v>50</v>
      </c>
      <c r="P11" s="56">
        <v>1</v>
      </c>
      <c r="Q11" s="67">
        <v>15</v>
      </c>
      <c r="R11" s="7" t="s">
        <v>50</v>
      </c>
      <c r="S11" s="32">
        <v>1</v>
      </c>
      <c r="T11" s="31"/>
      <c r="U11" s="7"/>
      <c r="V11" s="68"/>
      <c r="W11" s="48">
        <f>SUM(E11,H11,K11,N11,Q11,T11)</f>
        <v>75</v>
      </c>
      <c r="X11" s="16">
        <f>SUM(V11,S11,P11,M11,J11,G11)</f>
        <v>5</v>
      </c>
    </row>
    <row r="12" spans="1:24" ht="15.75">
      <c r="A12" s="350" t="s">
        <v>80</v>
      </c>
      <c r="B12" s="29" t="s">
        <v>36</v>
      </c>
      <c r="C12" s="14" t="s">
        <v>10</v>
      </c>
      <c r="D12" s="44" t="s">
        <v>84</v>
      </c>
      <c r="E12" s="51"/>
      <c r="F12" s="8"/>
      <c r="G12" s="30"/>
      <c r="H12" s="8"/>
      <c r="I12" s="8"/>
      <c r="J12" s="52"/>
      <c r="K12" s="55">
        <v>30</v>
      </c>
      <c r="L12" s="7" t="s">
        <v>50</v>
      </c>
      <c r="M12" s="9">
        <v>1</v>
      </c>
      <c r="N12" s="7">
        <v>30</v>
      </c>
      <c r="O12" s="7" t="s">
        <v>52</v>
      </c>
      <c r="P12" s="56">
        <v>2</v>
      </c>
      <c r="Q12" s="55"/>
      <c r="R12" s="7"/>
      <c r="S12" s="9"/>
      <c r="T12" s="7"/>
      <c r="U12" s="7"/>
      <c r="V12" s="56"/>
      <c r="W12" s="48">
        <f t="shared" si="0"/>
        <v>60</v>
      </c>
      <c r="X12" s="33">
        <f t="shared" si="1"/>
        <v>3</v>
      </c>
    </row>
    <row r="13" spans="1:24" ht="15.75">
      <c r="A13" s="351"/>
      <c r="B13" s="29" t="s">
        <v>26</v>
      </c>
      <c r="C13" s="14" t="s">
        <v>10</v>
      </c>
      <c r="D13" s="44" t="s">
        <v>84</v>
      </c>
      <c r="E13" s="51"/>
      <c r="F13" s="8"/>
      <c r="G13" s="30"/>
      <c r="H13" s="8"/>
      <c r="I13" s="8"/>
      <c r="J13" s="52"/>
      <c r="K13" s="55">
        <v>30</v>
      </c>
      <c r="L13" s="7" t="s">
        <v>50</v>
      </c>
      <c r="M13" s="9">
        <v>1</v>
      </c>
      <c r="N13" s="7">
        <v>30</v>
      </c>
      <c r="O13" s="7" t="s">
        <v>52</v>
      </c>
      <c r="P13" s="56">
        <v>2</v>
      </c>
      <c r="Q13" s="67"/>
      <c r="R13" s="31"/>
      <c r="S13" s="32"/>
      <c r="T13" s="31"/>
      <c r="U13" s="31"/>
      <c r="V13" s="68"/>
      <c r="W13" s="48">
        <f t="shared" si="0"/>
        <v>60</v>
      </c>
      <c r="X13" s="33">
        <f t="shared" si="1"/>
        <v>3</v>
      </c>
    </row>
    <row r="14" spans="1:24" ht="15.75">
      <c r="A14" s="351"/>
      <c r="B14" s="29" t="s">
        <v>23</v>
      </c>
      <c r="C14" s="14" t="s">
        <v>10</v>
      </c>
      <c r="D14" s="44" t="s">
        <v>84</v>
      </c>
      <c r="E14" s="51"/>
      <c r="F14" s="8"/>
      <c r="G14" s="30"/>
      <c r="H14" s="8"/>
      <c r="I14" s="8"/>
      <c r="J14" s="52"/>
      <c r="K14" s="55"/>
      <c r="L14" s="7"/>
      <c r="M14" s="9"/>
      <c r="N14" s="7"/>
      <c r="O14" s="7"/>
      <c r="P14" s="56"/>
      <c r="Q14" s="67">
        <v>30</v>
      </c>
      <c r="R14" s="7" t="s">
        <v>50</v>
      </c>
      <c r="S14" s="32">
        <v>1</v>
      </c>
      <c r="T14" s="31">
        <v>30</v>
      </c>
      <c r="U14" s="7" t="s">
        <v>52</v>
      </c>
      <c r="V14" s="68">
        <v>2</v>
      </c>
      <c r="W14" s="48">
        <f t="shared" si="0"/>
        <v>60</v>
      </c>
      <c r="X14" s="33">
        <f t="shared" si="1"/>
        <v>3</v>
      </c>
    </row>
    <row r="15" spans="1:24" ht="15.75">
      <c r="A15" s="351"/>
      <c r="B15" s="29" t="s">
        <v>25</v>
      </c>
      <c r="C15" s="14" t="s">
        <v>10</v>
      </c>
      <c r="D15" s="44" t="s">
        <v>84</v>
      </c>
      <c r="E15" s="51">
        <v>30</v>
      </c>
      <c r="F15" s="7" t="s">
        <v>50</v>
      </c>
      <c r="G15" s="30">
        <v>1</v>
      </c>
      <c r="H15" s="8">
        <v>30</v>
      </c>
      <c r="I15" s="7" t="s">
        <v>52</v>
      </c>
      <c r="J15" s="52">
        <v>2</v>
      </c>
      <c r="K15" s="55"/>
      <c r="L15" s="7"/>
      <c r="M15" s="9"/>
      <c r="N15" s="7"/>
      <c r="O15" s="7"/>
      <c r="P15" s="56"/>
      <c r="Q15" s="67"/>
      <c r="R15" s="31"/>
      <c r="S15" s="32"/>
      <c r="T15" s="31"/>
      <c r="U15" s="31"/>
      <c r="V15" s="68"/>
      <c r="W15" s="48">
        <f t="shared" si="0"/>
        <v>60</v>
      </c>
      <c r="X15" s="33">
        <f t="shared" si="1"/>
        <v>3</v>
      </c>
    </row>
    <row r="16" spans="1:24" ht="15.75">
      <c r="A16" s="351"/>
      <c r="B16" s="29" t="s">
        <v>12</v>
      </c>
      <c r="C16" s="14" t="s">
        <v>10</v>
      </c>
      <c r="D16" s="44" t="s">
        <v>86</v>
      </c>
      <c r="E16" s="51">
        <v>30</v>
      </c>
      <c r="F16" s="7" t="s">
        <v>51</v>
      </c>
      <c r="G16" s="30">
        <v>2</v>
      </c>
      <c r="H16" s="8">
        <v>30</v>
      </c>
      <c r="I16" s="7" t="s">
        <v>52</v>
      </c>
      <c r="J16" s="52">
        <v>2</v>
      </c>
      <c r="K16" s="55"/>
      <c r="L16" s="7"/>
      <c r="M16" s="9"/>
      <c r="N16" s="7"/>
      <c r="O16" s="7"/>
      <c r="P16" s="56"/>
      <c r="Q16" s="67"/>
      <c r="R16" s="31"/>
      <c r="S16" s="32"/>
      <c r="T16" s="31"/>
      <c r="U16" s="31"/>
      <c r="V16" s="68"/>
      <c r="W16" s="48">
        <f>SUM(E16,H16,K17,N17,Q16,T16)</f>
        <v>120</v>
      </c>
      <c r="X16" s="33">
        <f>SUM(G16,J16)</f>
        <v>4</v>
      </c>
    </row>
    <row r="17" spans="1:24" ht="15.75">
      <c r="A17" s="351"/>
      <c r="B17" s="29" t="s">
        <v>73</v>
      </c>
      <c r="C17" s="14" t="s">
        <v>10</v>
      </c>
      <c r="D17" s="44" t="s">
        <v>86</v>
      </c>
      <c r="E17" s="51"/>
      <c r="F17" s="8"/>
      <c r="G17" s="30"/>
      <c r="H17" s="8"/>
      <c r="I17" s="8"/>
      <c r="J17" s="52"/>
      <c r="K17" s="51">
        <v>30</v>
      </c>
      <c r="L17" s="7" t="s">
        <v>50</v>
      </c>
      <c r="M17" s="30">
        <v>1</v>
      </c>
      <c r="N17" s="8">
        <v>30</v>
      </c>
      <c r="O17" s="7" t="s">
        <v>52</v>
      </c>
      <c r="P17" s="52">
        <v>2</v>
      </c>
      <c r="Q17" s="67"/>
      <c r="R17" s="7"/>
      <c r="S17" s="32"/>
      <c r="T17" s="31"/>
      <c r="U17" s="7"/>
      <c r="V17" s="68"/>
      <c r="W17" s="48">
        <f>SUM(K17,N17)</f>
        <v>60</v>
      </c>
      <c r="X17" s="33">
        <f>SUM(M17,P17)</f>
        <v>3</v>
      </c>
    </row>
    <row r="18" spans="1:24" ht="15.75">
      <c r="A18" s="15"/>
      <c r="B18" s="29" t="s">
        <v>67</v>
      </c>
      <c r="C18" s="14" t="s">
        <v>10</v>
      </c>
      <c r="D18" s="44" t="s">
        <v>86</v>
      </c>
      <c r="E18" s="51"/>
      <c r="F18" s="8"/>
      <c r="G18" s="30"/>
      <c r="H18" s="8"/>
      <c r="I18" s="8"/>
      <c r="J18" s="52"/>
      <c r="K18" s="55"/>
      <c r="L18" s="7"/>
      <c r="M18" s="9"/>
      <c r="N18" s="7"/>
      <c r="O18" s="7"/>
      <c r="P18" s="56"/>
      <c r="Q18" s="67">
        <v>30</v>
      </c>
      <c r="R18" s="7" t="s">
        <v>50</v>
      </c>
      <c r="S18" s="32">
        <v>1</v>
      </c>
      <c r="T18" s="31">
        <v>30</v>
      </c>
      <c r="U18" s="7" t="s">
        <v>52</v>
      </c>
      <c r="V18" s="68">
        <v>2</v>
      </c>
      <c r="W18" s="48">
        <f>SUM(E18,H18,K18,N18,Q18,T18)</f>
        <v>60</v>
      </c>
      <c r="X18" s="33">
        <f>SUM(G18,J18,M18,P18,S18,V18,)</f>
        <v>3</v>
      </c>
    </row>
    <row r="19" spans="1:24" ht="15.75">
      <c r="A19" s="350" t="s">
        <v>81</v>
      </c>
      <c r="B19" s="29" t="s">
        <v>13</v>
      </c>
      <c r="C19" s="14" t="s">
        <v>10</v>
      </c>
      <c r="D19" s="44" t="s">
        <v>84</v>
      </c>
      <c r="E19" s="51">
        <v>30</v>
      </c>
      <c r="F19" s="7" t="s">
        <v>50</v>
      </c>
      <c r="G19" s="30">
        <v>1</v>
      </c>
      <c r="H19" s="8">
        <v>30</v>
      </c>
      <c r="I19" s="7" t="s">
        <v>50</v>
      </c>
      <c r="J19" s="52">
        <v>1</v>
      </c>
      <c r="K19" s="55">
        <v>30</v>
      </c>
      <c r="L19" s="7" t="s">
        <v>50</v>
      </c>
      <c r="M19" s="9">
        <v>2</v>
      </c>
      <c r="N19" s="7">
        <v>30</v>
      </c>
      <c r="O19" s="7" t="s">
        <v>52</v>
      </c>
      <c r="P19" s="56">
        <v>2</v>
      </c>
      <c r="Q19" s="67"/>
      <c r="R19" s="31"/>
      <c r="S19" s="32"/>
      <c r="T19" s="31"/>
      <c r="U19" s="31"/>
      <c r="V19" s="68"/>
      <c r="W19" s="48">
        <f t="shared" si="0"/>
        <v>120</v>
      </c>
      <c r="X19" s="33">
        <f aca="true" t="shared" si="2" ref="X19:X25">SUM(G19,J19,M19,P19,S19,V19,)</f>
        <v>6</v>
      </c>
    </row>
    <row r="20" spans="1:24" ht="15.75">
      <c r="A20" s="351"/>
      <c r="B20" s="35" t="s">
        <v>18</v>
      </c>
      <c r="C20" s="14" t="s">
        <v>10</v>
      </c>
      <c r="D20" s="44" t="s">
        <v>84</v>
      </c>
      <c r="E20" s="51"/>
      <c r="F20" s="8"/>
      <c r="G20" s="30"/>
      <c r="H20" s="8"/>
      <c r="I20" s="8"/>
      <c r="J20" s="52"/>
      <c r="K20" s="55"/>
      <c r="L20" s="7"/>
      <c r="M20" s="9"/>
      <c r="N20" s="7"/>
      <c r="O20" s="7"/>
      <c r="P20" s="56"/>
      <c r="Q20" s="67">
        <v>15</v>
      </c>
      <c r="R20" s="31" t="s">
        <v>50</v>
      </c>
      <c r="S20" s="32">
        <v>1</v>
      </c>
      <c r="T20" s="31"/>
      <c r="U20" s="31"/>
      <c r="V20" s="68"/>
      <c r="W20" s="48">
        <f t="shared" si="0"/>
        <v>15</v>
      </c>
      <c r="X20" s="33">
        <f t="shared" si="2"/>
        <v>1</v>
      </c>
    </row>
    <row r="21" spans="1:24" ht="15.75">
      <c r="A21" s="351"/>
      <c r="B21" s="29" t="s">
        <v>24</v>
      </c>
      <c r="C21" s="14" t="s">
        <v>10</v>
      </c>
      <c r="D21" s="44" t="s">
        <v>84</v>
      </c>
      <c r="E21" s="51"/>
      <c r="F21" s="7"/>
      <c r="G21" s="30"/>
      <c r="H21" s="8">
        <v>15</v>
      </c>
      <c r="I21" s="8" t="s">
        <v>52</v>
      </c>
      <c r="J21" s="52">
        <v>1</v>
      </c>
      <c r="K21" s="55"/>
      <c r="L21" s="7"/>
      <c r="M21" s="9"/>
      <c r="N21" s="7"/>
      <c r="O21" s="7"/>
      <c r="P21" s="56"/>
      <c r="Q21" s="67"/>
      <c r="R21" s="31"/>
      <c r="S21" s="32"/>
      <c r="T21" s="31"/>
      <c r="U21" s="31"/>
      <c r="V21" s="68"/>
      <c r="W21" s="48">
        <f>SUM(E21,H21,K21,N21,Q21,T21)</f>
        <v>15</v>
      </c>
      <c r="X21" s="33">
        <f t="shared" si="2"/>
        <v>1</v>
      </c>
    </row>
    <row r="22" spans="1:24" ht="15.75">
      <c r="A22" s="351"/>
      <c r="B22" s="29" t="s">
        <v>27</v>
      </c>
      <c r="C22" s="14" t="s">
        <v>10</v>
      </c>
      <c r="D22" s="44" t="s">
        <v>84</v>
      </c>
      <c r="E22" s="51">
        <v>2</v>
      </c>
      <c r="F22" s="7" t="s">
        <v>50</v>
      </c>
      <c r="G22" s="30">
        <v>0</v>
      </c>
      <c r="H22" s="8"/>
      <c r="I22" s="8"/>
      <c r="J22" s="52"/>
      <c r="K22" s="55"/>
      <c r="L22" s="7"/>
      <c r="M22" s="9"/>
      <c r="N22" s="7"/>
      <c r="O22" s="7"/>
      <c r="P22" s="56"/>
      <c r="Q22" s="67"/>
      <c r="R22" s="31"/>
      <c r="S22" s="32"/>
      <c r="T22" s="31"/>
      <c r="U22" s="31"/>
      <c r="V22" s="68"/>
      <c r="W22" s="48">
        <f>SUM(E22,H22,K22,N22,Q22,T22)</f>
        <v>2</v>
      </c>
      <c r="X22" s="33">
        <f t="shared" si="2"/>
        <v>0</v>
      </c>
    </row>
    <row r="23" spans="1:24" ht="15.75">
      <c r="A23" s="351"/>
      <c r="B23" s="29" t="s">
        <v>16</v>
      </c>
      <c r="C23" s="14" t="s">
        <v>10</v>
      </c>
      <c r="D23" s="44" t="s">
        <v>84</v>
      </c>
      <c r="E23" s="51">
        <v>3</v>
      </c>
      <c r="F23" s="7" t="s">
        <v>50</v>
      </c>
      <c r="G23" s="30">
        <v>0</v>
      </c>
      <c r="H23" s="8"/>
      <c r="I23" s="8"/>
      <c r="J23" s="52"/>
      <c r="K23" s="55"/>
      <c r="L23" s="7"/>
      <c r="M23" s="9"/>
      <c r="N23" s="7"/>
      <c r="O23" s="7"/>
      <c r="P23" s="56"/>
      <c r="Q23" s="67"/>
      <c r="R23" s="31"/>
      <c r="S23" s="32"/>
      <c r="T23" s="31"/>
      <c r="U23" s="31"/>
      <c r="V23" s="68"/>
      <c r="W23" s="48">
        <f>SUM(E23,H23,K23,N23,Q23,T23)</f>
        <v>3</v>
      </c>
      <c r="X23" s="33">
        <f t="shared" si="2"/>
        <v>0</v>
      </c>
    </row>
    <row r="24" spans="1:24" ht="15.75">
      <c r="A24" s="351"/>
      <c r="B24" s="36" t="s">
        <v>40</v>
      </c>
      <c r="C24" s="34" t="s">
        <v>28</v>
      </c>
      <c r="D24" s="45" t="s">
        <v>86</v>
      </c>
      <c r="E24" s="51">
        <v>30</v>
      </c>
      <c r="F24" s="7" t="s">
        <v>51</v>
      </c>
      <c r="G24" s="30">
        <v>2</v>
      </c>
      <c r="H24" s="8">
        <v>30</v>
      </c>
      <c r="I24" s="7" t="s">
        <v>51</v>
      </c>
      <c r="J24" s="52">
        <v>2</v>
      </c>
      <c r="K24" s="55">
        <v>30</v>
      </c>
      <c r="L24" s="7" t="s">
        <v>51</v>
      </c>
      <c r="M24" s="9">
        <v>2</v>
      </c>
      <c r="N24" s="7">
        <v>30</v>
      </c>
      <c r="O24" s="7" t="s">
        <v>52</v>
      </c>
      <c r="P24" s="56">
        <v>3</v>
      </c>
      <c r="Q24" s="67"/>
      <c r="R24" s="31"/>
      <c r="S24" s="32"/>
      <c r="T24" s="31"/>
      <c r="U24" s="31"/>
      <c r="V24" s="68"/>
      <c r="W24" s="48">
        <f>SUM(E24,H24,K24,N24,Q24,T24)</f>
        <v>120</v>
      </c>
      <c r="X24" s="16">
        <f t="shared" si="2"/>
        <v>9</v>
      </c>
    </row>
    <row r="25" spans="1:24" ht="15.75">
      <c r="A25" s="351"/>
      <c r="B25" s="36" t="s">
        <v>14</v>
      </c>
      <c r="C25" s="34" t="s">
        <v>28</v>
      </c>
      <c r="D25" s="45" t="s">
        <v>86</v>
      </c>
      <c r="E25" s="55"/>
      <c r="F25" s="7"/>
      <c r="G25" s="9"/>
      <c r="H25" s="7">
        <v>30</v>
      </c>
      <c r="I25" s="7" t="s">
        <v>50</v>
      </c>
      <c r="J25" s="56">
        <v>1</v>
      </c>
      <c r="K25" s="53"/>
      <c r="L25" s="33"/>
      <c r="M25" s="33"/>
      <c r="N25" s="33"/>
      <c r="O25" s="33"/>
      <c r="P25" s="54"/>
      <c r="Q25" s="67"/>
      <c r="R25" s="31"/>
      <c r="S25" s="32"/>
      <c r="T25" s="31"/>
      <c r="U25" s="31"/>
      <c r="V25" s="68"/>
      <c r="W25" s="48">
        <f>SUM(E25,H25,K25,N25,Q25,T25)</f>
        <v>30</v>
      </c>
      <c r="X25" s="16">
        <f t="shared" si="2"/>
        <v>1</v>
      </c>
    </row>
    <row r="26" spans="1:24" ht="15.75">
      <c r="A26" s="351"/>
      <c r="B26" s="29" t="s">
        <v>72</v>
      </c>
      <c r="C26" s="14" t="s">
        <v>10</v>
      </c>
      <c r="D26" s="44" t="s">
        <v>83</v>
      </c>
      <c r="E26" s="51"/>
      <c r="F26" s="8"/>
      <c r="G26" s="30"/>
      <c r="H26" s="8"/>
      <c r="I26" s="8"/>
      <c r="J26" s="52"/>
      <c r="K26" s="55"/>
      <c r="L26" s="7"/>
      <c r="M26" s="9"/>
      <c r="N26" s="7"/>
      <c r="O26" s="7"/>
      <c r="P26" s="56"/>
      <c r="Q26" s="67">
        <v>15</v>
      </c>
      <c r="R26" s="7" t="s">
        <v>52</v>
      </c>
      <c r="S26" s="32">
        <v>1</v>
      </c>
      <c r="T26" s="31"/>
      <c r="U26" s="31"/>
      <c r="V26" s="68"/>
      <c r="W26" s="48">
        <f>SUM(Q26)</f>
        <v>15</v>
      </c>
      <c r="X26" s="33">
        <f>SUM(G26,J26,M26,P26,S26,V26,)</f>
        <v>1</v>
      </c>
    </row>
    <row r="27" spans="1:24" ht="16.5" thickBot="1">
      <c r="A27" s="354"/>
      <c r="B27" s="36" t="s">
        <v>46</v>
      </c>
      <c r="C27" s="34" t="s">
        <v>89</v>
      </c>
      <c r="D27" s="45"/>
      <c r="E27" s="171"/>
      <c r="F27" s="172"/>
      <c r="G27" s="173">
        <v>4</v>
      </c>
      <c r="H27" s="174"/>
      <c r="I27" s="172"/>
      <c r="J27" s="175">
        <v>8</v>
      </c>
      <c r="K27" s="178"/>
      <c r="L27" s="172"/>
      <c r="M27" s="179">
        <v>4</v>
      </c>
      <c r="N27" s="172"/>
      <c r="O27" s="172"/>
      <c r="P27" s="180">
        <v>4</v>
      </c>
      <c r="Q27" s="183"/>
      <c r="R27" s="184"/>
      <c r="S27" s="185">
        <v>3</v>
      </c>
      <c r="T27" s="184"/>
      <c r="U27" s="184"/>
      <c r="V27" s="186"/>
      <c r="W27" s="212"/>
      <c r="X27" s="213">
        <f>SUM(G27,J27,M27,P27,S27,V27)</f>
        <v>23</v>
      </c>
    </row>
    <row r="28" spans="1:24" ht="16.5" thickTop="1">
      <c r="A28" s="37"/>
      <c r="B28" s="38"/>
      <c r="C28" s="39"/>
      <c r="D28" s="46" t="s">
        <v>17</v>
      </c>
      <c r="E28" s="161"/>
      <c r="F28" s="162"/>
      <c r="G28" s="176">
        <f>SUM(G4:G27)</f>
        <v>25.5</v>
      </c>
      <c r="H28" s="162"/>
      <c r="I28" s="162"/>
      <c r="J28" s="177">
        <f>SUM(J4:J27)</f>
        <v>32.5</v>
      </c>
      <c r="K28" s="159"/>
      <c r="L28" s="160"/>
      <c r="M28" s="181">
        <f>SUM(M4:M27)</f>
        <v>32</v>
      </c>
      <c r="N28" s="160"/>
      <c r="O28" s="160"/>
      <c r="P28" s="182">
        <f>SUM(P4:P27)</f>
        <v>36</v>
      </c>
      <c r="Q28" s="163"/>
      <c r="R28" s="164"/>
      <c r="S28" s="187">
        <f>SUM(S4:S27)</f>
        <v>30</v>
      </c>
      <c r="T28" s="164"/>
      <c r="U28" s="164"/>
      <c r="V28" s="188">
        <f>SUM(V4:V27)</f>
        <v>30</v>
      </c>
      <c r="W28" s="214"/>
      <c r="X28" s="215">
        <f>SUM(X4:X27)</f>
        <v>186</v>
      </c>
    </row>
    <row r="29" spans="1:24" ht="16.5" thickBot="1">
      <c r="A29" s="40"/>
      <c r="B29" s="40"/>
      <c r="C29" s="40"/>
      <c r="D29" s="47" t="s">
        <v>42</v>
      </c>
      <c r="E29" s="57"/>
      <c r="F29" s="58"/>
      <c r="G29" s="59">
        <f>SUM(G28,J28)</f>
        <v>58</v>
      </c>
      <c r="H29" s="59"/>
      <c r="I29" s="59"/>
      <c r="J29" s="60"/>
      <c r="K29" s="57"/>
      <c r="L29" s="330">
        <f>SUM(M28,P28)</f>
        <v>68</v>
      </c>
      <c r="M29" s="330"/>
      <c r="N29" s="330"/>
      <c r="O29" s="330"/>
      <c r="P29" s="63"/>
      <c r="Q29" s="355">
        <f>SUM(S28,V28)</f>
        <v>60</v>
      </c>
      <c r="R29" s="330"/>
      <c r="S29" s="330"/>
      <c r="T29" s="330"/>
      <c r="U29" s="330"/>
      <c r="V29" s="356"/>
      <c r="W29" s="64"/>
      <c r="X29" s="357" t="s">
        <v>2</v>
      </c>
    </row>
    <row r="30" spans="1:24" ht="16.5" thickTop="1">
      <c r="A30" s="40"/>
      <c r="B30" s="40"/>
      <c r="C30" s="40"/>
      <c r="D30" s="37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2"/>
      <c r="W30" s="43">
        <f>SUM(X6,X11,X24:X25,X27)</f>
        <v>54</v>
      </c>
      <c r="X30" s="357"/>
    </row>
    <row r="31" spans="1:24" ht="15.75">
      <c r="A31" s="349"/>
      <c r="B31" s="349"/>
      <c r="C31" s="349"/>
      <c r="D31" s="349"/>
      <c r="E31" s="349"/>
      <c r="F31" s="349"/>
      <c r="G31" s="349"/>
      <c r="H31" s="349"/>
      <c r="I31" s="349"/>
      <c r="J31" s="349"/>
      <c r="K31" s="349"/>
      <c r="L31" s="349"/>
      <c r="M31" s="349"/>
      <c r="N31" s="349"/>
      <c r="O31" s="349"/>
      <c r="P31" s="349"/>
      <c r="Q31" s="349"/>
      <c r="R31" s="349"/>
      <c r="S31" s="349"/>
      <c r="T31" s="349"/>
      <c r="U31" s="349"/>
      <c r="V31" s="349"/>
      <c r="W31" s="349"/>
      <c r="X31" s="349"/>
    </row>
  </sheetData>
  <sheetProtection/>
  <mergeCells count="22">
    <mergeCell ref="A31:X31"/>
    <mergeCell ref="A12:A17"/>
    <mergeCell ref="A4:A11"/>
    <mergeCell ref="A1:A3"/>
    <mergeCell ref="B1:B3"/>
    <mergeCell ref="A19:A27"/>
    <mergeCell ref="Q29:V29"/>
    <mergeCell ref="X29:X30"/>
    <mergeCell ref="W1:W3"/>
    <mergeCell ref="X1:X3"/>
    <mergeCell ref="T2:V2"/>
    <mergeCell ref="Q1:V1"/>
    <mergeCell ref="Q2:S2"/>
    <mergeCell ref="N2:P2"/>
    <mergeCell ref="K2:M2"/>
    <mergeCell ref="K1:P1"/>
    <mergeCell ref="C1:C3"/>
    <mergeCell ref="D1:D3"/>
    <mergeCell ref="L29:O29"/>
    <mergeCell ref="E2:G2"/>
    <mergeCell ref="H2:J2"/>
    <mergeCell ref="E1:J1"/>
  </mergeCells>
  <printOptions/>
  <pageMargins left="0.25" right="0.25" top="0.75" bottom="0.75" header="0.3" footer="0.3"/>
  <pageSetup fitToHeight="1" fitToWidth="1" horizontalDpi="600" verticalDpi="600" orientation="landscape" paperSize="9" scale="84" r:id="rId1"/>
  <headerFooter>
    <oddHeader>&amp;C&amp;"Calibri,Pogrubiony"&amp;K000000Skrzypce, altówka, wiolonczela
Studia I stopnia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42"/>
  <sheetViews>
    <sheetView view="pageLayout" zoomScaleNormal="75" workbookViewId="0" topLeftCell="A1">
      <selection activeCell="U33" sqref="U33"/>
    </sheetView>
  </sheetViews>
  <sheetFormatPr defaultColWidth="9.140625" defaultRowHeight="15"/>
  <cols>
    <col min="1" max="1" width="10.7109375" style="5" customWidth="1"/>
    <col min="2" max="2" width="33.7109375" style="5" customWidth="1"/>
    <col min="3" max="3" width="13.8515625" style="5" bestFit="1" customWidth="1"/>
    <col min="4" max="4" width="8.140625" style="5" bestFit="1" customWidth="1"/>
    <col min="5" max="5" width="5.28125" style="5" bestFit="1" customWidth="1"/>
    <col min="6" max="6" width="4.140625" style="5" bestFit="1" customWidth="1"/>
    <col min="7" max="8" width="5.28125" style="5" bestFit="1" customWidth="1"/>
    <col min="9" max="9" width="4.140625" style="5" bestFit="1" customWidth="1"/>
    <col min="10" max="11" width="5.28125" style="5" bestFit="1" customWidth="1"/>
    <col min="12" max="12" width="4.140625" style="5" bestFit="1" customWidth="1"/>
    <col min="13" max="13" width="6.57421875" style="5" bestFit="1" customWidth="1"/>
    <col min="14" max="14" width="5.28125" style="5" bestFit="1" customWidth="1"/>
    <col min="15" max="15" width="4.140625" style="5" bestFit="1" customWidth="1"/>
    <col min="16" max="16" width="4.8515625" style="5" bestFit="1" customWidth="1"/>
    <col min="17" max="17" width="5.28125" style="5" bestFit="1" customWidth="1"/>
    <col min="18" max="18" width="4.140625" style="5" bestFit="1" customWidth="1"/>
    <col min="19" max="20" width="5.28125" style="5" bestFit="1" customWidth="1"/>
    <col min="21" max="21" width="4.140625" style="5" bestFit="1" customWidth="1"/>
    <col min="22" max="22" width="5.28125" style="5" bestFit="1" customWidth="1"/>
    <col min="23" max="23" width="6.00390625" style="5" bestFit="1" customWidth="1"/>
    <col min="24" max="24" width="6.8515625" style="5" customWidth="1"/>
    <col min="25" max="25" width="0.5625" style="5" customWidth="1"/>
    <col min="26" max="26" width="9.140625" style="5" hidden="1" customWidth="1"/>
    <col min="27" max="16384" width="9.140625" style="5" customWidth="1"/>
  </cols>
  <sheetData>
    <row r="1" spans="1:24" ht="15.75" thickTop="1">
      <c r="A1" s="372" t="s">
        <v>33</v>
      </c>
      <c r="B1" s="382" t="s">
        <v>65</v>
      </c>
      <c r="C1" s="372" t="s">
        <v>29</v>
      </c>
      <c r="D1" s="383" t="s">
        <v>45</v>
      </c>
      <c r="E1" s="384" t="s">
        <v>0</v>
      </c>
      <c r="F1" s="385"/>
      <c r="G1" s="385"/>
      <c r="H1" s="385"/>
      <c r="I1" s="385"/>
      <c r="J1" s="386"/>
      <c r="K1" s="387" t="s">
        <v>8</v>
      </c>
      <c r="L1" s="388"/>
      <c r="M1" s="388"/>
      <c r="N1" s="388"/>
      <c r="O1" s="388"/>
      <c r="P1" s="389"/>
      <c r="Q1" s="368" t="s">
        <v>9</v>
      </c>
      <c r="R1" s="369"/>
      <c r="S1" s="369"/>
      <c r="T1" s="369"/>
      <c r="U1" s="369"/>
      <c r="V1" s="370"/>
      <c r="W1" s="371" t="s">
        <v>44</v>
      </c>
      <c r="X1" s="372" t="s">
        <v>2</v>
      </c>
    </row>
    <row r="2" spans="1:24" ht="15">
      <c r="A2" s="372"/>
      <c r="B2" s="382"/>
      <c r="C2" s="372"/>
      <c r="D2" s="383"/>
      <c r="E2" s="373" t="s">
        <v>1</v>
      </c>
      <c r="F2" s="374"/>
      <c r="G2" s="374"/>
      <c r="H2" s="374" t="s">
        <v>3</v>
      </c>
      <c r="I2" s="374"/>
      <c r="J2" s="375"/>
      <c r="K2" s="376" t="s">
        <v>4</v>
      </c>
      <c r="L2" s="377"/>
      <c r="M2" s="377"/>
      <c r="N2" s="377" t="s">
        <v>5</v>
      </c>
      <c r="O2" s="377"/>
      <c r="P2" s="378"/>
      <c r="Q2" s="379" t="s">
        <v>6</v>
      </c>
      <c r="R2" s="380"/>
      <c r="S2" s="380"/>
      <c r="T2" s="380" t="s">
        <v>7</v>
      </c>
      <c r="U2" s="380"/>
      <c r="V2" s="381"/>
      <c r="W2" s="371"/>
      <c r="X2" s="372"/>
    </row>
    <row r="3" spans="1:24" ht="15">
      <c r="A3" s="372"/>
      <c r="B3" s="382"/>
      <c r="C3" s="372"/>
      <c r="D3" s="383"/>
      <c r="E3" s="97" t="s">
        <v>43</v>
      </c>
      <c r="F3" s="17" t="s">
        <v>30</v>
      </c>
      <c r="G3" s="20" t="s">
        <v>2</v>
      </c>
      <c r="H3" s="17" t="s">
        <v>43</v>
      </c>
      <c r="I3" s="17" t="s">
        <v>30</v>
      </c>
      <c r="J3" s="98" t="s">
        <v>2</v>
      </c>
      <c r="K3" s="105" t="s">
        <v>43</v>
      </c>
      <c r="L3" s="17" t="s">
        <v>30</v>
      </c>
      <c r="M3" s="21" t="s">
        <v>2</v>
      </c>
      <c r="N3" s="18" t="s">
        <v>43</v>
      </c>
      <c r="O3" s="17" t="s">
        <v>30</v>
      </c>
      <c r="P3" s="106" t="s">
        <v>2</v>
      </c>
      <c r="Q3" s="108" t="s">
        <v>43</v>
      </c>
      <c r="R3" s="17" t="s">
        <v>30</v>
      </c>
      <c r="S3" s="22" t="s">
        <v>2</v>
      </c>
      <c r="T3" s="19" t="s">
        <v>43</v>
      </c>
      <c r="U3" s="17" t="s">
        <v>30</v>
      </c>
      <c r="V3" s="109" t="s">
        <v>2</v>
      </c>
      <c r="W3" s="371"/>
      <c r="X3" s="372"/>
    </row>
    <row r="4" spans="1:24" ht="15">
      <c r="A4" s="361" t="s">
        <v>79</v>
      </c>
      <c r="B4" s="69" t="s">
        <v>88</v>
      </c>
      <c r="C4" s="70" t="s">
        <v>10</v>
      </c>
      <c r="D4" s="92" t="s">
        <v>82</v>
      </c>
      <c r="E4" s="99">
        <v>30</v>
      </c>
      <c r="F4" s="71" t="s">
        <v>49</v>
      </c>
      <c r="G4" s="72">
        <v>10</v>
      </c>
      <c r="H4" s="71">
        <v>30</v>
      </c>
      <c r="I4" s="71" t="s">
        <v>49</v>
      </c>
      <c r="J4" s="100">
        <v>10</v>
      </c>
      <c r="K4" s="103">
        <v>30</v>
      </c>
      <c r="L4" s="71" t="s">
        <v>49</v>
      </c>
      <c r="M4" s="74">
        <v>10</v>
      </c>
      <c r="N4" s="73">
        <v>30</v>
      </c>
      <c r="O4" s="71" t="s">
        <v>49</v>
      </c>
      <c r="P4" s="104">
        <v>10</v>
      </c>
      <c r="Q4" s="110">
        <v>30</v>
      </c>
      <c r="R4" s="71" t="s">
        <v>49</v>
      </c>
      <c r="S4" s="76">
        <v>10</v>
      </c>
      <c r="T4" s="75">
        <v>30</v>
      </c>
      <c r="U4" s="71" t="s">
        <v>50</v>
      </c>
      <c r="V4" s="111">
        <v>19</v>
      </c>
      <c r="W4" s="96">
        <f aca="true" t="shared" si="0" ref="W4:W25">SUM(E4,H4,K4,N4,Q4,T4)</f>
        <v>180</v>
      </c>
      <c r="X4" s="77">
        <f>SUM(G4,J4,M4,P4,S4,V4,)</f>
        <v>69</v>
      </c>
    </row>
    <row r="5" spans="1:24" ht="15">
      <c r="A5" s="362"/>
      <c r="B5" s="29" t="s">
        <v>109</v>
      </c>
      <c r="C5" s="70" t="s">
        <v>10</v>
      </c>
      <c r="D5" s="92" t="s">
        <v>86</v>
      </c>
      <c r="E5" s="99"/>
      <c r="F5" s="71"/>
      <c r="G5" s="72"/>
      <c r="H5" s="71"/>
      <c r="I5" s="71"/>
      <c r="J5" s="100"/>
      <c r="K5" s="103"/>
      <c r="L5" s="71"/>
      <c r="M5" s="74"/>
      <c r="N5" s="73"/>
      <c r="O5" s="71"/>
      <c r="P5" s="104"/>
      <c r="Q5" s="110">
        <v>30</v>
      </c>
      <c r="R5" s="71" t="s">
        <v>50</v>
      </c>
      <c r="S5" s="76">
        <v>2</v>
      </c>
      <c r="T5" s="75"/>
      <c r="U5" s="71"/>
      <c r="V5" s="111"/>
      <c r="W5" s="96">
        <f>SUM(Q5)</f>
        <v>30</v>
      </c>
      <c r="X5" s="77">
        <f>SUM(S5)</f>
        <v>2</v>
      </c>
    </row>
    <row r="6" spans="1:24" ht="15">
      <c r="A6" s="362"/>
      <c r="B6" s="69" t="s">
        <v>55</v>
      </c>
      <c r="C6" s="70" t="s">
        <v>28</v>
      </c>
      <c r="D6" s="92" t="s">
        <v>82</v>
      </c>
      <c r="E6" s="99">
        <v>15</v>
      </c>
      <c r="F6" s="71" t="s">
        <v>50</v>
      </c>
      <c r="G6" s="72">
        <v>1</v>
      </c>
      <c r="H6" s="71">
        <v>15</v>
      </c>
      <c r="I6" s="71" t="s">
        <v>52</v>
      </c>
      <c r="J6" s="100">
        <v>2</v>
      </c>
      <c r="K6" s="99">
        <v>15</v>
      </c>
      <c r="L6" s="71" t="s">
        <v>50</v>
      </c>
      <c r="M6" s="72">
        <v>1</v>
      </c>
      <c r="N6" s="71">
        <v>15</v>
      </c>
      <c r="O6" s="71" t="s">
        <v>52</v>
      </c>
      <c r="P6" s="100">
        <v>2</v>
      </c>
      <c r="Q6" s="99">
        <v>15</v>
      </c>
      <c r="R6" s="71" t="s">
        <v>50</v>
      </c>
      <c r="S6" s="72">
        <v>1</v>
      </c>
      <c r="T6" s="71">
        <v>15</v>
      </c>
      <c r="U6" s="71" t="s">
        <v>52</v>
      </c>
      <c r="V6" s="100">
        <v>2</v>
      </c>
      <c r="W6" s="96">
        <f>SUM(E6,H6,K6,N6,Q6,T6)</f>
        <v>90</v>
      </c>
      <c r="X6" s="77">
        <f>SUM(G6,J6,M6,P6,S6,V6,)</f>
        <v>9</v>
      </c>
    </row>
    <row r="7" spans="1:24" ht="15">
      <c r="A7" s="362"/>
      <c r="B7" s="69" t="s">
        <v>71</v>
      </c>
      <c r="C7" s="70" t="s">
        <v>10</v>
      </c>
      <c r="D7" s="92" t="s">
        <v>85</v>
      </c>
      <c r="E7" s="101"/>
      <c r="F7" s="77"/>
      <c r="G7" s="77"/>
      <c r="H7" s="77"/>
      <c r="I7" s="77"/>
      <c r="J7" s="102"/>
      <c r="K7" s="103"/>
      <c r="L7" s="73"/>
      <c r="M7" s="74"/>
      <c r="N7" s="73"/>
      <c r="O7" s="73"/>
      <c r="P7" s="104"/>
      <c r="Q7" s="112"/>
      <c r="R7" s="79"/>
      <c r="S7" s="79"/>
      <c r="T7" s="75">
        <v>15</v>
      </c>
      <c r="U7" s="73" t="s">
        <v>50</v>
      </c>
      <c r="V7" s="111">
        <v>0.5</v>
      </c>
      <c r="W7" s="96">
        <f>SUM(T7)</f>
        <v>15</v>
      </c>
      <c r="X7" s="77">
        <f>SUM(V7)</f>
        <v>0.5</v>
      </c>
    </row>
    <row r="8" spans="1:24" ht="15">
      <c r="A8" s="362"/>
      <c r="B8" s="69" t="s">
        <v>22</v>
      </c>
      <c r="C8" s="70" t="s">
        <v>10</v>
      </c>
      <c r="D8" s="93" t="s">
        <v>84</v>
      </c>
      <c r="E8" s="99">
        <v>60</v>
      </c>
      <c r="F8" s="73" t="s">
        <v>50</v>
      </c>
      <c r="G8" s="72">
        <v>4</v>
      </c>
      <c r="H8" s="71">
        <v>60</v>
      </c>
      <c r="I8" s="73" t="s">
        <v>50</v>
      </c>
      <c r="J8" s="100">
        <v>4</v>
      </c>
      <c r="K8" s="103"/>
      <c r="L8" s="73"/>
      <c r="M8" s="74"/>
      <c r="N8" s="73"/>
      <c r="O8" s="73"/>
      <c r="P8" s="104"/>
      <c r="Q8" s="110"/>
      <c r="R8" s="75"/>
      <c r="S8" s="76"/>
      <c r="T8" s="75"/>
      <c r="U8" s="75"/>
      <c r="V8" s="111"/>
      <c r="W8" s="96">
        <f>SUM(E11,H11,K11,N11)</f>
        <v>120</v>
      </c>
      <c r="X8" s="77">
        <f>SUM(G8,J8,M8,P8,S8,V8,)</f>
        <v>8</v>
      </c>
    </row>
    <row r="9" spans="1:24" ht="15">
      <c r="A9" s="362"/>
      <c r="B9" s="69" t="s">
        <v>56</v>
      </c>
      <c r="C9" s="70" t="s">
        <v>28</v>
      </c>
      <c r="D9" s="93" t="s">
        <v>86</v>
      </c>
      <c r="E9" s="99">
        <v>30</v>
      </c>
      <c r="F9" s="73" t="s">
        <v>57</v>
      </c>
      <c r="G9" s="72">
        <v>1</v>
      </c>
      <c r="H9" s="71">
        <v>30</v>
      </c>
      <c r="I9" s="73" t="s">
        <v>50</v>
      </c>
      <c r="J9" s="100">
        <v>1</v>
      </c>
      <c r="K9" s="99">
        <v>30</v>
      </c>
      <c r="L9" s="73" t="s">
        <v>57</v>
      </c>
      <c r="M9" s="72">
        <v>1</v>
      </c>
      <c r="N9" s="71">
        <v>30</v>
      </c>
      <c r="O9" s="73" t="s">
        <v>50</v>
      </c>
      <c r="P9" s="100">
        <v>1</v>
      </c>
      <c r="Q9" s="99">
        <v>30</v>
      </c>
      <c r="R9" s="73" t="s">
        <v>57</v>
      </c>
      <c r="S9" s="72">
        <v>1</v>
      </c>
      <c r="T9" s="71">
        <v>30</v>
      </c>
      <c r="U9" s="73" t="s">
        <v>50</v>
      </c>
      <c r="V9" s="100">
        <v>1</v>
      </c>
      <c r="W9" s="96">
        <f>SUM(E9,H9,K9,N9,Q9,T9)</f>
        <v>180</v>
      </c>
      <c r="X9" s="77">
        <f>SUM(G9,J9,M9,P9,S9,V9)</f>
        <v>6</v>
      </c>
    </row>
    <row r="10" spans="1:24" ht="15">
      <c r="A10" s="362"/>
      <c r="B10" s="69" t="s">
        <v>63</v>
      </c>
      <c r="C10" s="80" t="s">
        <v>10</v>
      </c>
      <c r="D10" s="93" t="s">
        <v>86</v>
      </c>
      <c r="E10" s="99"/>
      <c r="F10" s="73"/>
      <c r="G10" s="72"/>
      <c r="H10" s="71"/>
      <c r="I10" s="73"/>
      <c r="J10" s="100"/>
      <c r="K10" s="103">
        <v>30</v>
      </c>
      <c r="L10" s="73" t="s">
        <v>50</v>
      </c>
      <c r="M10" s="74">
        <v>2</v>
      </c>
      <c r="N10" s="73">
        <v>30</v>
      </c>
      <c r="O10" s="73" t="s">
        <v>52</v>
      </c>
      <c r="P10" s="104">
        <v>4</v>
      </c>
      <c r="Q10" s="103">
        <v>30</v>
      </c>
      <c r="R10" s="73" t="s">
        <v>50</v>
      </c>
      <c r="S10" s="74">
        <v>2</v>
      </c>
      <c r="T10" s="73">
        <v>30</v>
      </c>
      <c r="U10" s="73" t="s">
        <v>52</v>
      </c>
      <c r="V10" s="104">
        <v>4</v>
      </c>
      <c r="W10" s="96">
        <f>SUM(E10,H10,K10,N10,Q10,T10)</f>
        <v>120</v>
      </c>
      <c r="X10" s="81">
        <f>SUM(V10,S10,P10,M10,J10,G10)</f>
        <v>12</v>
      </c>
    </row>
    <row r="11" spans="1:24" ht="15">
      <c r="A11" s="367"/>
      <c r="B11" s="69" t="s">
        <v>64</v>
      </c>
      <c r="C11" s="80" t="s">
        <v>10</v>
      </c>
      <c r="D11" s="93" t="s">
        <v>86</v>
      </c>
      <c r="E11" s="99">
        <v>30</v>
      </c>
      <c r="F11" s="73" t="s">
        <v>50</v>
      </c>
      <c r="G11" s="72">
        <v>2</v>
      </c>
      <c r="H11" s="71">
        <v>30</v>
      </c>
      <c r="I11" s="73" t="s">
        <v>51</v>
      </c>
      <c r="J11" s="100">
        <v>2</v>
      </c>
      <c r="K11" s="99">
        <v>30</v>
      </c>
      <c r="L11" s="73" t="s">
        <v>50</v>
      </c>
      <c r="M11" s="72">
        <v>2</v>
      </c>
      <c r="N11" s="71">
        <v>30</v>
      </c>
      <c r="O11" s="73" t="s">
        <v>52</v>
      </c>
      <c r="P11" s="100">
        <v>2</v>
      </c>
      <c r="Q11" s="103"/>
      <c r="R11" s="73"/>
      <c r="S11" s="74"/>
      <c r="T11" s="73"/>
      <c r="U11" s="73"/>
      <c r="V11" s="104"/>
      <c r="W11" s="96">
        <f>SUM(W8)</f>
        <v>120</v>
      </c>
      <c r="X11" s="81">
        <f>SUM(G11,J11,M11,P11)</f>
        <v>8</v>
      </c>
    </row>
    <row r="12" spans="1:24" ht="25.5">
      <c r="A12" s="361" t="s">
        <v>80</v>
      </c>
      <c r="B12" s="82" t="s">
        <v>75</v>
      </c>
      <c r="C12" s="70" t="s">
        <v>10</v>
      </c>
      <c r="D12" s="92" t="s">
        <v>84</v>
      </c>
      <c r="E12" s="99">
        <v>30</v>
      </c>
      <c r="F12" s="71" t="s">
        <v>50</v>
      </c>
      <c r="G12" s="72">
        <v>1</v>
      </c>
      <c r="H12" s="71">
        <v>30</v>
      </c>
      <c r="I12" s="71" t="s">
        <v>52</v>
      </c>
      <c r="J12" s="100">
        <v>2</v>
      </c>
      <c r="K12" s="103">
        <v>15</v>
      </c>
      <c r="L12" s="73" t="s">
        <v>50</v>
      </c>
      <c r="M12" s="74">
        <v>0.5</v>
      </c>
      <c r="N12" s="73">
        <v>15</v>
      </c>
      <c r="O12" s="73" t="s">
        <v>52</v>
      </c>
      <c r="P12" s="104">
        <v>1</v>
      </c>
      <c r="Q12" s="103">
        <v>15</v>
      </c>
      <c r="R12" s="73" t="s">
        <v>50</v>
      </c>
      <c r="S12" s="74">
        <v>0.5</v>
      </c>
      <c r="T12" s="73">
        <v>15</v>
      </c>
      <c r="U12" s="73" t="s">
        <v>52</v>
      </c>
      <c r="V12" s="104">
        <v>1</v>
      </c>
      <c r="W12" s="96">
        <f t="shared" si="0"/>
        <v>120</v>
      </c>
      <c r="X12" s="77">
        <f aca="true" t="shared" si="1" ref="X12:X27">SUM(G12,J12,M12,P12,S12,V12,)</f>
        <v>6</v>
      </c>
    </row>
    <row r="13" spans="1:26" ht="15">
      <c r="A13" s="362"/>
      <c r="B13" s="69" t="s">
        <v>26</v>
      </c>
      <c r="C13" s="70" t="s">
        <v>10</v>
      </c>
      <c r="D13" s="92" t="s">
        <v>84</v>
      </c>
      <c r="E13" s="99"/>
      <c r="F13" s="71"/>
      <c r="G13" s="72"/>
      <c r="H13" s="71"/>
      <c r="I13" s="71"/>
      <c r="J13" s="100"/>
      <c r="K13" s="103">
        <v>30</v>
      </c>
      <c r="L13" s="73" t="s">
        <v>50</v>
      </c>
      <c r="M13" s="74">
        <v>1</v>
      </c>
      <c r="N13" s="73">
        <v>30</v>
      </c>
      <c r="O13" s="73" t="s">
        <v>52</v>
      </c>
      <c r="P13" s="104">
        <v>2</v>
      </c>
      <c r="Q13" s="110"/>
      <c r="R13" s="75"/>
      <c r="S13" s="76"/>
      <c r="T13" s="75"/>
      <c r="U13" s="75"/>
      <c r="V13" s="111"/>
      <c r="W13" s="96">
        <f t="shared" si="0"/>
        <v>60</v>
      </c>
      <c r="X13" s="77">
        <f t="shared" si="1"/>
        <v>3</v>
      </c>
      <c r="Z13" s="5" t="s">
        <v>54</v>
      </c>
    </row>
    <row r="14" spans="1:24" ht="15">
      <c r="A14" s="362"/>
      <c r="B14" s="69" t="s">
        <v>23</v>
      </c>
      <c r="C14" s="70" t="s">
        <v>10</v>
      </c>
      <c r="D14" s="92" t="s">
        <v>84</v>
      </c>
      <c r="E14" s="99"/>
      <c r="F14" s="71"/>
      <c r="G14" s="72"/>
      <c r="H14" s="71"/>
      <c r="I14" s="71"/>
      <c r="J14" s="100"/>
      <c r="K14" s="103"/>
      <c r="L14" s="73"/>
      <c r="M14" s="74"/>
      <c r="N14" s="73"/>
      <c r="O14" s="73"/>
      <c r="P14" s="104"/>
      <c r="Q14" s="110">
        <v>30</v>
      </c>
      <c r="R14" s="73" t="s">
        <v>50</v>
      </c>
      <c r="S14" s="76">
        <v>1</v>
      </c>
      <c r="T14" s="75">
        <v>30</v>
      </c>
      <c r="U14" s="73" t="s">
        <v>52</v>
      </c>
      <c r="V14" s="111">
        <v>2</v>
      </c>
      <c r="W14" s="96">
        <f t="shared" si="0"/>
        <v>60</v>
      </c>
      <c r="X14" s="77">
        <f t="shared" si="1"/>
        <v>3</v>
      </c>
    </row>
    <row r="15" spans="1:24" ht="15">
      <c r="A15" s="362"/>
      <c r="B15" s="69" t="s">
        <v>58</v>
      </c>
      <c r="C15" s="70" t="s">
        <v>10</v>
      </c>
      <c r="D15" s="92" t="s">
        <v>84</v>
      </c>
      <c r="E15" s="99"/>
      <c r="F15" s="73"/>
      <c r="G15" s="72"/>
      <c r="H15" s="71"/>
      <c r="I15" s="73"/>
      <c r="J15" s="100"/>
      <c r="K15" s="103"/>
      <c r="L15" s="73"/>
      <c r="M15" s="74"/>
      <c r="N15" s="73"/>
      <c r="O15" s="73"/>
      <c r="P15" s="104"/>
      <c r="Q15" s="110">
        <v>30</v>
      </c>
      <c r="R15" s="75" t="s">
        <v>50</v>
      </c>
      <c r="S15" s="76">
        <v>1</v>
      </c>
      <c r="T15" s="75">
        <v>30</v>
      </c>
      <c r="U15" s="75" t="s">
        <v>52</v>
      </c>
      <c r="V15" s="111">
        <v>2</v>
      </c>
      <c r="W15" s="96">
        <f t="shared" si="0"/>
        <v>60</v>
      </c>
      <c r="X15" s="77">
        <f t="shared" si="1"/>
        <v>3</v>
      </c>
    </row>
    <row r="16" spans="1:24" ht="15">
      <c r="A16" s="362"/>
      <c r="B16" s="69" t="s">
        <v>61</v>
      </c>
      <c r="C16" s="70" t="s">
        <v>10</v>
      </c>
      <c r="D16" s="92" t="s">
        <v>84</v>
      </c>
      <c r="E16" s="99">
        <v>30</v>
      </c>
      <c r="F16" s="73" t="s">
        <v>50</v>
      </c>
      <c r="G16" s="72">
        <v>1</v>
      </c>
      <c r="H16" s="71">
        <v>30</v>
      </c>
      <c r="I16" s="73" t="s">
        <v>52</v>
      </c>
      <c r="J16" s="100">
        <v>2</v>
      </c>
      <c r="K16" s="103"/>
      <c r="L16" s="73"/>
      <c r="M16" s="74"/>
      <c r="N16" s="73"/>
      <c r="O16" s="73"/>
      <c r="P16" s="104"/>
      <c r="Q16" s="110"/>
      <c r="R16" s="75"/>
      <c r="S16" s="76"/>
      <c r="T16" s="75" t="s">
        <v>53</v>
      </c>
      <c r="U16" s="75"/>
      <c r="V16" s="111"/>
      <c r="W16" s="96">
        <f t="shared" si="0"/>
        <v>60</v>
      </c>
      <c r="X16" s="77">
        <f t="shared" si="1"/>
        <v>3</v>
      </c>
    </row>
    <row r="17" spans="1:24" ht="15">
      <c r="A17" s="362"/>
      <c r="B17" s="69" t="s">
        <v>62</v>
      </c>
      <c r="C17" s="70" t="s">
        <v>10</v>
      </c>
      <c r="D17" s="92" t="s">
        <v>84</v>
      </c>
      <c r="E17" s="99"/>
      <c r="F17" s="73"/>
      <c r="G17" s="72"/>
      <c r="H17" s="71"/>
      <c r="I17" s="73"/>
      <c r="J17" s="100"/>
      <c r="K17" s="103">
        <v>30</v>
      </c>
      <c r="L17" s="73" t="s">
        <v>52</v>
      </c>
      <c r="M17" s="74">
        <v>2</v>
      </c>
      <c r="N17" s="73"/>
      <c r="O17" s="73"/>
      <c r="P17" s="104"/>
      <c r="Q17" s="110"/>
      <c r="R17" s="75"/>
      <c r="S17" s="76"/>
      <c r="T17" s="75"/>
      <c r="U17" s="75"/>
      <c r="V17" s="111"/>
      <c r="W17" s="96">
        <f>SUM(K17)</f>
        <v>30</v>
      </c>
      <c r="X17" s="77">
        <f>SUM(M17,P17)</f>
        <v>2</v>
      </c>
    </row>
    <row r="18" spans="1:24" ht="15">
      <c r="A18" s="362"/>
      <c r="B18" s="82" t="s">
        <v>74</v>
      </c>
      <c r="C18" s="70" t="s">
        <v>10</v>
      </c>
      <c r="D18" s="92" t="s">
        <v>86</v>
      </c>
      <c r="E18" s="99"/>
      <c r="F18" s="73"/>
      <c r="G18" s="72"/>
      <c r="H18" s="71"/>
      <c r="I18" s="73"/>
      <c r="J18" s="100"/>
      <c r="K18" s="103">
        <v>30</v>
      </c>
      <c r="L18" s="73" t="s">
        <v>50</v>
      </c>
      <c r="M18" s="74">
        <v>2</v>
      </c>
      <c r="N18" s="73"/>
      <c r="O18" s="73"/>
      <c r="P18" s="104"/>
      <c r="Q18" s="110"/>
      <c r="R18" s="75"/>
      <c r="S18" s="76"/>
      <c r="T18" s="75"/>
      <c r="U18" s="75"/>
      <c r="V18" s="111"/>
      <c r="W18" s="96">
        <f>SUM(K18)</f>
        <v>30</v>
      </c>
      <c r="X18" s="77">
        <f>SUM(M18)</f>
        <v>2</v>
      </c>
    </row>
    <row r="19" spans="1:24" ht="15">
      <c r="A19" s="362"/>
      <c r="B19" s="69" t="s">
        <v>59</v>
      </c>
      <c r="C19" s="70" t="s">
        <v>10</v>
      </c>
      <c r="D19" s="92" t="s">
        <v>84</v>
      </c>
      <c r="E19" s="99">
        <v>30</v>
      </c>
      <c r="F19" s="71" t="s">
        <v>50</v>
      </c>
      <c r="G19" s="72">
        <v>1</v>
      </c>
      <c r="H19" s="71">
        <v>30</v>
      </c>
      <c r="I19" s="71" t="s">
        <v>60</v>
      </c>
      <c r="J19" s="100">
        <v>2</v>
      </c>
      <c r="K19" s="103"/>
      <c r="L19" s="73"/>
      <c r="M19" s="74"/>
      <c r="N19" s="73"/>
      <c r="O19" s="73"/>
      <c r="P19" s="104"/>
      <c r="Q19" s="110"/>
      <c r="R19" s="73"/>
      <c r="S19" s="76"/>
      <c r="T19" s="75"/>
      <c r="U19" s="73"/>
      <c r="V19" s="111"/>
      <c r="W19" s="96">
        <f>SUM(E19,H19,K19,N19,Q19,T19)</f>
        <v>60</v>
      </c>
      <c r="X19" s="77">
        <f t="shared" si="1"/>
        <v>3</v>
      </c>
    </row>
    <row r="20" spans="1:24" ht="15">
      <c r="A20" s="362"/>
      <c r="B20" s="69" t="s">
        <v>12</v>
      </c>
      <c r="C20" s="70" t="s">
        <v>10</v>
      </c>
      <c r="D20" s="92" t="s">
        <v>86</v>
      </c>
      <c r="E20" s="99">
        <v>30</v>
      </c>
      <c r="F20" s="73" t="s">
        <v>51</v>
      </c>
      <c r="G20" s="72">
        <v>2</v>
      </c>
      <c r="H20" s="71">
        <v>30</v>
      </c>
      <c r="I20" s="73" t="s">
        <v>52</v>
      </c>
      <c r="J20" s="100">
        <v>2</v>
      </c>
      <c r="K20" s="103"/>
      <c r="L20" s="73"/>
      <c r="M20" s="74"/>
      <c r="N20" s="73"/>
      <c r="O20" s="73"/>
      <c r="P20" s="104"/>
      <c r="Q20" s="110" t="s">
        <v>53</v>
      </c>
      <c r="R20" s="75"/>
      <c r="S20" s="76"/>
      <c r="T20" s="75"/>
      <c r="U20" s="75"/>
      <c r="V20" s="111"/>
      <c r="W20" s="96">
        <f>SUM(E20,H20,K20,N20,Q20,T20)</f>
        <v>60</v>
      </c>
      <c r="X20" s="77">
        <f t="shared" si="1"/>
        <v>4</v>
      </c>
    </row>
    <row r="21" spans="1:24" ht="15">
      <c r="A21" s="361" t="s">
        <v>81</v>
      </c>
      <c r="B21" s="69" t="s">
        <v>13</v>
      </c>
      <c r="C21" s="70" t="s">
        <v>10</v>
      </c>
      <c r="D21" s="92" t="s">
        <v>84</v>
      </c>
      <c r="E21" s="99">
        <v>30</v>
      </c>
      <c r="F21" s="73" t="s">
        <v>50</v>
      </c>
      <c r="G21" s="72">
        <v>1</v>
      </c>
      <c r="H21" s="71">
        <v>30</v>
      </c>
      <c r="I21" s="73" t="s">
        <v>52</v>
      </c>
      <c r="J21" s="100">
        <v>2</v>
      </c>
      <c r="K21" s="103"/>
      <c r="L21" s="73"/>
      <c r="M21" s="74"/>
      <c r="N21" s="73"/>
      <c r="O21" s="73"/>
      <c r="P21" s="104"/>
      <c r="Q21" s="110"/>
      <c r="R21" s="75"/>
      <c r="S21" s="76"/>
      <c r="T21" s="75"/>
      <c r="U21" s="75"/>
      <c r="V21" s="111"/>
      <c r="W21" s="96">
        <f t="shared" si="0"/>
        <v>60</v>
      </c>
      <c r="X21" s="77">
        <f t="shared" si="1"/>
        <v>3</v>
      </c>
    </row>
    <row r="22" spans="1:24" ht="15">
      <c r="A22" s="362"/>
      <c r="B22" s="83" t="s">
        <v>18</v>
      </c>
      <c r="C22" s="70" t="s">
        <v>10</v>
      </c>
      <c r="D22" s="92" t="s">
        <v>84</v>
      </c>
      <c r="E22" s="99"/>
      <c r="F22" s="71"/>
      <c r="G22" s="72"/>
      <c r="H22" s="71"/>
      <c r="I22" s="71"/>
      <c r="J22" s="100"/>
      <c r="K22" s="103"/>
      <c r="L22" s="73"/>
      <c r="M22" s="74"/>
      <c r="N22" s="73"/>
      <c r="O22" s="73"/>
      <c r="P22" s="104"/>
      <c r="Q22" s="110">
        <v>15</v>
      </c>
      <c r="R22" s="75" t="s">
        <v>50</v>
      </c>
      <c r="S22" s="76">
        <v>1</v>
      </c>
      <c r="T22" s="75"/>
      <c r="U22" s="75"/>
      <c r="V22" s="111"/>
      <c r="W22" s="96">
        <f t="shared" si="0"/>
        <v>15</v>
      </c>
      <c r="X22" s="77">
        <f t="shared" si="1"/>
        <v>1</v>
      </c>
    </row>
    <row r="23" spans="1:24" ht="15">
      <c r="A23" s="362"/>
      <c r="B23" s="69" t="s">
        <v>24</v>
      </c>
      <c r="C23" s="70" t="s">
        <v>10</v>
      </c>
      <c r="D23" s="92" t="s">
        <v>84</v>
      </c>
      <c r="E23" s="99"/>
      <c r="F23" s="73"/>
      <c r="G23" s="72"/>
      <c r="H23" s="71">
        <v>15</v>
      </c>
      <c r="I23" s="71" t="s">
        <v>52</v>
      </c>
      <c r="J23" s="100">
        <v>1</v>
      </c>
      <c r="K23" s="103"/>
      <c r="L23" s="73"/>
      <c r="M23" s="74"/>
      <c r="N23" s="73"/>
      <c r="O23" s="73"/>
      <c r="P23" s="104"/>
      <c r="Q23" s="110"/>
      <c r="R23" s="75"/>
      <c r="S23" s="76"/>
      <c r="T23" s="75"/>
      <c r="U23" s="75"/>
      <c r="V23" s="111"/>
      <c r="W23" s="96">
        <f t="shared" si="0"/>
        <v>15</v>
      </c>
      <c r="X23" s="77">
        <f t="shared" si="1"/>
        <v>1</v>
      </c>
    </row>
    <row r="24" spans="1:24" ht="15">
      <c r="A24" s="362"/>
      <c r="B24" s="69" t="s">
        <v>27</v>
      </c>
      <c r="C24" s="70" t="s">
        <v>10</v>
      </c>
      <c r="D24" s="92" t="s">
        <v>84</v>
      </c>
      <c r="E24" s="99">
        <v>2</v>
      </c>
      <c r="F24" s="73" t="s">
        <v>50</v>
      </c>
      <c r="G24" s="72">
        <v>0</v>
      </c>
      <c r="H24" s="71"/>
      <c r="I24" s="71"/>
      <c r="J24" s="100"/>
      <c r="K24" s="103"/>
      <c r="L24" s="73"/>
      <c r="M24" s="74"/>
      <c r="N24" s="73"/>
      <c r="O24" s="73"/>
      <c r="P24" s="104"/>
      <c r="Q24" s="110"/>
      <c r="R24" s="75"/>
      <c r="S24" s="76"/>
      <c r="T24" s="75"/>
      <c r="U24" s="75"/>
      <c r="V24" s="111"/>
      <c r="W24" s="96">
        <f t="shared" si="0"/>
        <v>2</v>
      </c>
      <c r="X24" s="77">
        <f t="shared" si="1"/>
        <v>0</v>
      </c>
    </row>
    <row r="25" spans="1:24" ht="15">
      <c r="A25" s="362"/>
      <c r="B25" s="69" t="s">
        <v>16</v>
      </c>
      <c r="C25" s="70" t="s">
        <v>10</v>
      </c>
      <c r="D25" s="92" t="s">
        <v>84</v>
      </c>
      <c r="E25" s="99">
        <v>3</v>
      </c>
      <c r="F25" s="73" t="s">
        <v>50</v>
      </c>
      <c r="G25" s="72">
        <v>0</v>
      </c>
      <c r="H25" s="71"/>
      <c r="I25" s="71"/>
      <c r="J25" s="100"/>
      <c r="K25" s="103"/>
      <c r="L25" s="73"/>
      <c r="M25" s="74"/>
      <c r="N25" s="73"/>
      <c r="O25" s="73"/>
      <c r="P25" s="104"/>
      <c r="Q25" s="110"/>
      <c r="R25" s="75"/>
      <c r="S25" s="76"/>
      <c r="T25" s="75"/>
      <c r="U25" s="75"/>
      <c r="V25" s="111"/>
      <c r="W25" s="96">
        <f t="shared" si="0"/>
        <v>3</v>
      </c>
      <c r="X25" s="77">
        <f t="shared" si="1"/>
        <v>0</v>
      </c>
    </row>
    <row r="26" spans="1:24" ht="15">
      <c r="A26" s="362"/>
      <c r="B26" s="84" t="s">
        <v>40</v>
      </c>
      <c r="C26" s="80" t="s">
        <v>28</v>
      </c>
      <c r="D26" s="93" t="s">
        <v>86</v>
      </c>
      <c r="E26" s="99">
        <v>30</v>
      </c>
      <c r="F26" s="73" t="s">
        <v>51</v>
      </c>
      <c r="G26" s="72">
        <v>2</v>
      </c>
      <c r="H26" s="71">
        <v>30</v>
      </c>
      <c r="I26" s="73" t="s">
        <v>51</v>
      </c>
      <c r="J26" s="100">
        <v>2</v>
      </c>
      <c r="K26" s="103">
        <v>30</v>
      </c>
      <c r="L26" s="73" t="s">
        <v>51</v>
      </c>
      <c r="M26" s="74">
        <v>2</v>
      </c>
      <c r="N26" s="73">
        <v>30</v>
      </c>
      <c r="O26" s="73" t="s">
        <v>52</v>
      </c>
      <c r="P26" s="104">
        <v>3</v>
      </c>
      <c r="Q26" s="110"/>
      <c r="R26" s="75"/>
      <c r="S26" s="76"/>
      <c r="T26" s="75"/>
      <c r="U26" s="75"/>
      <c r="V26" s="111"/>
      <c r="W26" s="96">
        <f>SUM(E26,H26,K26,N26,Q26,T26)</f>
        <v>120</v>
      </c>
      <c r="X26" s="81">
        <f t="shared" si="1"/>
        <v>9</v>
      </c>
    </row>
    <row r="27" spans="1:24" ht="15">
      <c r="A27" s="362"/>
      <c r="B27" s="84" t="s">
        <v>14</v>
      </c>
      <c r="C27" s="80" t="s">
        <v>28</v>
      </c>
      <c r="D27" s="93" t="s">
        <v>86</v>
      </c>
      <c r="E27" s="103"/>
      <c r="F27" s="73"/>
      <c r="G27" s="74"/>
      <c r="H27" s="73">
        <v>30</v>
      </c>
      <c r="I27" s="73" t="s">
        <v>50</v>
      </c>
      <c r="J27" s="104">
        <v>1</v>
      </c>
      <c r="K27" s="101"/>
      <c r="L27" s="77"/>
      <c r="M27" s="77"/>
      <c r="N27" s="77"/>
      <c r="O27" s="77"/>
      <c r="P27" s="102"/>
      <c r="Q27" s="110"/>
      <c r="R27" s="75"/>
      <c r="S27" s="76"/>
      <c r="T27" s="75"/>
      <c r="U27" s="75"/>
      <c r="V27" s="111"/>
      <c r="W27" s="96">
        <f>SUM(E27,H27,K27,N27,Q27,T27)</f>
        <v>30</v>
      </c>
      <c r="X27" s="81">
        <f t="shared" si="1"/>
        <v>1</v>
      </c>
    </row>
    <row r="28" spans="1:24" ht="15">
      <c r="A28" s="362"/>
      <c r="B28" s="84" t="s">
        <v>72</v>
      </c>
      <c r="C28" s="80" t="s">
        <v>10</v>
      </c>
      <c r="D28" s="92" t="s">
        <v>83</v>
      </c>
      <c r="E28" s="103"/>
      <c r="F28" s="73"/>
      <c r="G28" s="74"/>
      <c r="H28" s="73"/>
      <c r="I28" s="73"/>
      <c r="J28" s="104"/>
      <c r="K28" s="101"/>
      <c r="L28" s="77"/>
      <c r="M28" s="77"/>
      <c r="N28" s="77"/>
      <c r="O28" s="77"/>
      <c r="P28" s="102"/>
      <c r="Q28" s="110">
        <v>15</v>
      </c>
      <c r="R28" s="73" t="s">
        <v>52</v>
      </c>
      <c r="S28" s="76">
        <v>1</v>
      </c>
      <c r="T28" s="75"/>
      <c r="U28" s="75"/>
      <c r="V28" s="111"/>
      <c r="W28" s="96">
        <f>SUM(Q28)</f>
        <v>15</v>
      </c>
      <c r="X28" s="81">
        <f>SUM(S28)</f>
        <v>1</v>
      </c>
    </row>
    <row r="29" spans="1:24" ht="15.75" thickBot="1">
      <c r="A29" s="367"/>
      <c r="B29" s="84" t="s">
        <v>46</v>
      </c>
      <c r="C29" s="80" t="s">
        <v>89</v>
      </c>
      <c r="D29" s="93"/>
      <c r="E29" s="189"/>
      <c r="F29" s="190"/>
      <c r="G29" s="191">
        <v>4</v>
      </c>
      <c r="H29" s="192"/>
      <c r="I29" s="190"/>
      <c r="J29" s="193">
        <v>3</v>
      </c>
      <c r="K29" s="196"/>
      <c r="L29" s="190"/>
      <c r="M29" s="197">
        <v>6</v>
      </c>
      <c r="N29" s="190"/>
      <c r="O29" s="190"/>
      <c r="P29" s="198">
        <v>6</v>
      </c>
      <c r="Q29" s="201"/>
      <c r="R29" s="202"/>
      <c r="S29" s="203">
        <v>8</v>
      </c>
      <c r="T29" s="202"/>
      <c r="U29" s="202"/>
      <c r="V29" s="204">
        <v>2</v>
      </c>
      <c r="W29" s="216"/>
      <c r="X29" s="217">
        <f>SUM(G29,J29,M29,P29,S29,V29)</f>
        <v>29</v>
      </c>
    </row>
    <row r="30" spans="1:24" ht="15.75" thickTop="1">
      <c r="A30" s="85"/>
      <c r="B30" s="86"/>
      <c r="C30" s="87"/>
      <c r="D30" s="94" t="s">
        <v>17</v>
      </c>
      <c r="E30" s="219"/>
      <c r="F30" s="220"/>
      <c r="G30" s="221">
        <f>SUM(G4:G29)</f>
        <v>30</v>
      </c>
      <c r="H30" s="220"/>
      <c r="I30" s="220"/>
      <c r="J30" s="222">
        <f>SUM(J4:J29)</f>
        <v>36</v>
      </c>
      <c r="K30" s="223"/>
      <c r="L30" s="224"/>
      <c r="M30" s="225">
        <f>SUM(M4:M29)</f>
        <v>29.5</v>
      </c>
      <c r="N30" s="224"/>
      <c r="O30" s="224"/>
      <c r="P30" s="226">
        <f>SUM(P4:P29)</f>
        <v>31</v>
      </c>
      <c r="Q30" s="227"/>
      <c r="R30" s="228"/>
      <c r="S30" s="229">
        <f>SUM(S4:S29)</f>
        <v>28.5</v>
      </c>
      <c r="T30" s="228"/>
      <c r="U30" s="228"/>
      <c r="V30" s="230">
        <f>SUM(V4:V29)</f>
        <v>33.5</v>
      </c>
      <c r="W30" s="231"/>
      <c r="X30" s="211">
        <f>SUM(X4:X29)</f>
        <v>188.5</v>
      </c>
    </row>
    <row r="31" spans="1:24" ht="15.75" thickBot="1">
      <c r="A31" s="88"/>
      <c r="B31" s="88"/>
      <c r="C31" s="88"/>
      <c r="D31" s="95" t="s">
        <v>42</v>
      </c>
      <c r="E31" s="365">
        <f>SUM(G30,J30)</f>
        <v>66</v>
      </c>
      <c r="F31" s="364"/>
      <c r="G31" s="364"/>
      <c r="H31" s="364"/>
      <c r="I31" s="364"/>
      <c r="J31" s="366"/>
      <c r="K31" s="365">
        <f>SUM(M30,P30)</f>
        <v>60.5</v>
      </c>
      <c r="L31" s="364"/>
      <c r="M31" s="364"/>
      <c r="N31" s="364"/>
      <c r="O31" s="364"/>
      <c r="P31" s="366"/>
      <c r="Q31" s="390">
        <f>SUM(S30,V30)</f>
        <v>62</v>
      </c>
      <c r="R31" s="363"/>
      <c r="S31" s="363"/>
      <c r="T31" s="363"/>
      <c r="U31" s="363"/>
      <c r="V31" s="391"/>
      <c r="W31" s="107"/>
      <c r="X31" s="392" t="s">
        <v>2</v>
      </c>
    </row>
    <row r="32" spans="1:24" ht="15.75" thickTop="1">
      <c r="A32" s="88"/>
      <c r="B32" s="88"/>
      <c r="C32" s="88"/>
      <c r="D32" s="85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90"/>
      <c r="W32" s="91">
        <f>SUM(X6,X9,X26:X27,X29)</f>
        <v>54</v>
      </c>
      <c r="X32" s="392"/>
    </row>
    <row r="33" spans="19:24" ht="15">
      <c r="S33" s="5" t="s">
        <v>53</v>
      </c>
      <c r="X33" s="10"/>
    </row>
    <row r="36" ht="15">
      <c r="M36" s="13" t="s">
        <v>76</v>
      </c>
    </row>
    <row r="39" s="11" customFormat="1" ht="15"/>
    <row r="40" ht="15">
      <c r="J40" s="12"/>
    </row>
    <row r="41" ht="15">
      <c r="J41" s="12"/>
    </row>
    <row r="42" ht="15">
      <c r="J42" s="12"/>
    </row>
  </sheetData>
  <sheetProtection/>
  <mergeCells count="22">
    <mergeCell ref="A1:A3"/>
    <mergeCell ref="B1:B3"/>
    <mergeCell ref="C1:C3"/>
    <mergeCell ref="D1:D3"/>
    <mergeCell ref="E1:J1"/>
    <mergeCell ref="K1:P1"/>
    <mergeCell ref="Q1:V1"/>
    <mergeCell ref="W1:W3"/>
    <mergeCell ref="X1:X3"/>
    <mergeCell ref="E2:G2"/>
    <mergeCell ref="H2:J2"/>
    <mergeCell ref="K2:M2"/>
    <mergeCell ref="N2:P2"/>
    <mergeCell ref="Q2:S2"/>
    <mergeCell ref="T2:V2"/>
    <mergeCell ref="X31:X32"/>
    <mergeCell ref="A4:A11"/>
    <mergeCell ref="A12:A20"/>
    <mergeCell ref="A21:A29"/>
    <mergeCell ref="E31:J31"/>
    <mergeCell ref="K31:P31"/>
    <mergeCell ref="Q31:V31"/>
  </mergeCells>
  <printOptions/>
  <pageMargins left="0.25" right="0.25" top="0.75" bottom="0.75" header="0.3" footer="0.3"/>
  <pageSetup fitToHeight="1" fitToWidth="1" horizontalDpi="600" verticalDpi="600" orientation="landscape" paperSize="9" scale="84" r:id="rId1"/>
  <headerFooter>
    <oddHeader>&amp;C&amp;"Calibri,Pogrubiony"Lutnictwo artystyczne
Studia I stopnia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28"/>
  <sheetViews>
    <sheetView view="pageLayout" zoomScaleNormal="90" workbookViewId="0" topLeftCell="A1">
      <selection activeCell="K30" sqref="K30"/>
    </sheetView>
  </sheetViews>
  <sheetFormatPr defaultColWidth="9.140625" defaultRowHeight="15"/>
  <cols>
    <col min="1" max="1" width="13.57421875" style="1" customWidth="1"/>
    <col min="2" max="2" width="36.140625" style="1" bestFit="1" customWidth="1"/>
    <col min="3" max="3" width="12.7109375" style="1" bestFit="1" customWidth="1"/>
    <col min="4" max="4" width="7.7109375" style="1" bestFit="1" customWidth="1"/>
    <col min="5" max="5" width="5.00390625" style="1" bestFit="1" customWidth="1"/>
    <col min="6" max="6" width="3.7109375" style="1" bestFit="1" customWidth="1"/>
    <col min="7" max="7" width="5.140625" style="1" customWidth="1"/>
    <col min="8" max="8" width="5.00390625" style="1" bestFit="1" customWidth="1"/>
    <col min="9" max="9" width="3.7109375" style="1" bestFit="1" customWidth="1"/>
    <col min="10" max="11" width="5.00390625" style="1" bestFit="1" customWidth="1"/>
    <col min="12" max="12" width="3.7109375" style="1" bestFit="1" customWidth="1"/>
    <col min="13" max="13" width="4.7109375" style="1" bestFit="1" customWidth="1"/>
    <col min="14" max="14" width="5.00390625" style="1" bestFit="1" customWidth="1"/>
    <col min="15" max="15" width="3.7109375" style="1" bestFit="1" customWidth="1"/>
    <col min="16" max="16" width="4.7109375" style="1" bestFit="1" customWidth="1"/>
    <col min="17" max="18" width="6.00390625" style="1" bestFit="1" customWidth="1"/>
    <col min="19" max="20" width="0.2890625" style="1" customWidth="1"/>
    <col min="21" max="16384" width="9.140625" style="1" customWidth="1"/>
  </cols>
  <sheetData>
    <row r="1" spans="1:18" ht="13.5" thickTop="1">
      <c r="A1" s="372" t="s">
        <v>33</v>
      </c>
      <c r="B1" s="382" t="s">
        <v>65</v>
      </c>
      <c r="C1" s="396" t="s">
        <v>29</v>
      </c>
      <c r="D1" s="413" t="s">
        <v>45</v>
      </c>
      <c r="E1" s="393" t="s">
        <v>0</v>
      </c>
      <c r="F1" s="394"/>
      <c r="G1" s="394"/>
      <c r="H1" s="394"/>
      <c r="I1" s="394"/>
      <c r="J1" s="395"/>
      <c r="K1" s="401" t="s">
        <v>8</v>
      </c>
      <c r="L1" s="402"/>
      <c r="M1" s="402"/>
      <c r="N1" s="402"/>
      <c r="O1" s="402"/>
      <c r="P1" s="403"/>
      <c r="Q1" s="400" t="s">
        <v>44</v>
      </c>
      <c r="R1" s="396" t="s">
        <v>2</v>
      </c>
    </row>
    <row r="2" spans="1:18" ht="12.75">
      <c r="A2" s="396"/>
      <c r="B2" s="409"/>
      <c r="C2" s="396"/>
      <c r="D2" s="413"/>
      <c r="E2" s="414" t="s">
        <v>1</v>
      </c>
      <c r="F2" s="397"/>
      <c r="G2" s="397"/>
      <c r="H2" s="397" t="s">
        <v>3</v>
      </c>
      <c r="I2" s="397"/>
      <c r="J2" s="398"/>
      <c r="K2" s="404" t="s">
        <v>4</v>
      </c>
      <c r="L2" s="405"/>
      <c r="M2" s="405"/>
      <c r="N2" s="405" t="s">
        <v>5</v>
      </c>
      <c r="O2" s="405"/>
      <c r="P2" s="406"/>
      <c r="Q2" s="400"/>
      <c r="R2" s="396"/>
    </row>
    <row r="3" spans="1:18" ht="12.75">
      <c r="A3" s="396"/>
      <c r="B3" s="409"/>
      <c r="C3" s="396"/>
      <c r="D3" s="413"/>
      <c r="E3" s="144" t="s">
        <v>43</v>
      </c>
      <c r="F3" s="123" t="s">
        <v>30</v>
      </c>
      <c r="G3" s="125" t="s">
        <v>2</v>
      </c>
      <c r="H3" s="123" t="s">
        <v>43</v>
      </c>
      <c r="I3" s="123" t="s">
        <v>30</v>
      </c>
      <c r="J3" s="145" t="s">
        <v>2</v>
      </c>
      <c r="K3" s="152" t="s">
        <v>43</v>
      </c>
      <c r="L3" s="123" t="s">
        <v>30</v>
      </c>
      <c r="M3" s="126" t="s">
        <v>2</v>
      </c>
      <c r="N3" s="124" t="s">
        <v>43</v>
      </c>
      <c r="O3" s="123" t="s">
        <v>30</v>
      </c>
      <c r="P3" s="153" t="s">
        <v>2</v>
      </c>
      <c r="Q3" s="400"/>
      <c r="R3" s="396"/>
    </row>
    <row r="4" spans="1:18" ht="12.75">
      <c r="A4" s="360" t="s">
        <v>79</v>
      </c>
      <c r="B4" s="69" t="s">
        <v>87</v>
      </c>
      <c r="C4" s="127" t="s">
        <v>10</v>
      </c>
      <c r="D4" s="92" t="s">
        <v>82</v>
      </c>
      <c r="E4" s="146">
        <v>30</v>
      </c>
      <c r="F4" s="128" t="s">
        <v>49</v>
      </c>
      <c r="G4" s="129">
        <v>10</v>
      </c>
      <c r="H4" s="128">
        <v>30</v>
      </c>
      <c r="I4" s="128" t="s">
        <v>49</v>
      </c>
      <c r="J4" s="147">
        <v>10</v>
      </c>
      <c r="K4" s="148">
        <v>30</v>
      </c>
      <c r="L4" s="71" t="s">
        <v>49</v>
      </c>
      <c r="M4" s="74">
        <v>10</v>
      </c>
      <c r="N4" s="130">
        <v>30</v>
      </c>
      <c r="O4" s="128" t="s">
        <v>50</v>
      </c>
      <c r="P4" s="149">
        <v>23</v>
      </c>
      <c r="Q4" s="151">
        <f aca="true" t="shared" si="0" ref="Q4:Q19">SUM(E4,H4,K4,N4)</f>
        <v>120</v>
      </c>
      <c r="R4" s="132">
        <f aca="true" t="shared" si="1" ref="R4:R19">SUM(G4,J4,M4,P4)</f>
        <v>53</v>
      </c>
    </row>
    <row r="5" spans="1:18" ht="12.75">
      <c r="A5" s="415"/>
      <c r="B5" s="133" t="s">
        <v>31</v>
      </c>
      <c r="C5" s="134" t="s">
        <v>28</v>
      </c>
      <c r="D5" s="93" t="s">
        <v>86</v>
      </c>
      <c r="E5" s="146"/>
      <c r="F5" s="128"/>
      <c r="G5" s="129"/>
      <c r="H5" s="128"/>
      <c r="I5" s="128"/>
      <c r="J5" s="147"/>
      <c r="K5" s="148">
        <v>15</v>
      </c>
      <c r="L5" s="128" t="s">
        <v>50</v>
      </c>
      <c r="M5" s="131">
        <v>3</v>
      </c>
      <c r="N5" s="130"/>
      <c r="O5" s="128"/>
      <c r="P5" s="149"/>
      <c r="Q5" s="151">
        <f t="shared" si="0"/>
        <v>15</v>
      </c>
      <c r="R5" s="132">
        <f t="shared" si="1"/>
        <v>3</v>
      </c>
    </row>
    <row r="6" spans="1:18" ht="12.75">
      <c r="A6" s="415"/>
      <c r="B6" s="133" t="s">
        <v>32</v>
      </c>
      <c r="C6" s="134" t="s">
        <v>28</v>
      </c>
      <c r="D6" s="93" t="s">
        <v>85</v>
      </c>
      <c r="E6" s="146"/>
      <c r="F6" s="128"/>
      <c r="G6" s="129"/>
      <c r="H6" s="128"/>
      <c r="I6" s="128"/>
      <c r="J6" s="147"/>
      <c r="K6" s="148"/>
      <c r="L6" s="128"/>
      <c r="M6" s="131"/>
      <c r="N6" s="130">
        <v>10</v>
      </c>
      <c r="O6" s="128" t="s">
        <v>50</v>
      </c>
      <c r="P6" s="149">
        <v>3</v>
      </c>
      <c r="Q6" s="151">
        <f t="shared" si="0"/>
        <v>10</v>
      </c>
      <c r="R6" s="132">
        <f t="shared" si="1"/>
        <v>3</v>
      </c>
    </row>
    <row r="7" spans="1:18" ht="12.75">
      <c r="A7" s="415"/>
      <c r="B7" s="133" t="s">
        <v>11</v>
      </c>
      <c r="C7" s="127" t="s">
        <v>28</v>
      </c>
      <c r="D7" s="92" t="s">
        <v>84</v>
      </c>
      <c r="E7" s="148">
        <v>30</v>
      </c>
      <c r="F7" s="71" t="s">
        <v>49</v>
      </c>
      <c r="G7" s="131">
        <v>5</v>
      </c>
      <c r="H7" s="130">
        <v>30</v>
      </c>
      <c r="I7" s="128" t="s">
        <v>49</v>
      </c>
      <c r="J7" s="149">
        <v>5</v>
      </c>
      <c r="K7" s="154"/>
      <c r="L7" s="127"/>
      <c r="M7" s="127"/>
      <c r="N7" s="127"/>
      <c r="O7" s="127"/>
      <c r="P7" s="155"/>
      <c r="Q7" s="151">
        <f>SUM(E7,H7,K7,N7)</f>
        <v>60</v>
      </c>
      <c r="R7" s="132">
        <f>SUM(G7,J7,M7,P7)</f>
        <v>10</v>
      </c>
    </row>
    <row r="8" spans="1:18" ht="12.75">
      <c r="A8" s="415"/>
      <c r="B8" s="69" t="s">
        <v>71</v>
      </c>
      <c r="C8" s="134" t="s">
        <v>10</v>
      </c>
      <c r="D8" s="93" t="s">
        <v>85</v>
      </c>
      <c r="E8" s="146">
        <v>30</v>
      </c>
      <c r="F8" s="71" t="s">
        <v>50</v>
      </c>
      <c r="G8" s="129">
        <v>1</v>
      </c>
      <c r="H8" s="128">
        <v>30</v>
      </c>
      <c r="I8" s="71" t="s">
        <v>50</v>
      </c>
      <c r="J8" s="147">
        <v>1</v>
      </c>
      <c r="K8" s="148">
        <v>30</v>
      </c>
      <c r="L8" s="71" t="s">
        <v>50</v>
      </c>
      <c r="M8" s="131">
        <v>1</v>
      </c>
      <c r="N8" s="130">
        <v>30</v>
      </c>
      <c r="O8" s="71" t="s">
        <v>50</v>
      </c>
      <c r="P8" s="149">
        <v>1</v>
      </c>
      <c r="Q8" s="151">
        <f t="shared" si="0"/>
        <v>120</v>
      </c>
      <c r="R8" s="132">
        <f t="shared" si="1"/>
        <v>4</v>
      </c>
    </row>
    <row r="9" spans="1:18" ht="12.75">
      <c r="A9" s="415"/>
      <c r="B9" s="133" t="s">
        <v>68</v>
      </c>
      <c r="C9" s="134" t="s">
        <v>10</v>
      </c>
      <c r="D9" s="141" t="s">
        <v>38</v>
      </c>
      <c r="E9" s="146">
        <v>15</v>
      </c>
      <c r="F9" s="71" t="s">
        <v>50</v>
      </c>
      <c r="G9" s="129">
        <v>0.5</v>
      </c>
      <c r="H9" s="128">
        <v>15</v>
      </c>
      <c r="I9" s="71" t="s">
        <v>50</v>
      </c>
      <c r="J9" s="147">
        <v>0.5</v>
      </c>
      <c r="K9" s="148"/>
      <c r="L9" s="128"/>
      <c r="M9" s="131"/>
      <c r="N9" s="130"/>
      <c r="O9" s="128"/>
      <c r="P9" s="149"/>
      <c r="Q9" s="151">
        <f t="shared" si="0"/>
        <v>30</v>
      </c>
      <c r="R9" s="132">
        <f t="shared" si="1"/>
        <v>1</v>
      </c>
    </row>
    <row r="10" spans="1:18" ht="12.75">
      <c r="A10" s="415"/>
      <c r="B10" s="133" t="s">
        <v>35</v>
      </c>
      <c r="C10" s="134" t="s">
        <v>10</v>
      </c>
      <c r="D10" s="93" t="s">
        <v>86</v>
      </c>
      <c r="E10" s="146">
        <v>30</v>
      </c>
      <c r="F10" s="71" t="s">
        <v>51</v>
      </c>
      <c r="G10" s="129">
        <v>1</v>
      </c>
      <c r="H10" s="128">
        <v>30</v>
      </c>
      <c r="I10" s="71" t="s">
        <v>52</v>
      </c>
      <c r="J10" s="147">
        <v>2</v>
      </c>
      <c r="K10" s="148"/>
      <c r="L10" s="128"/>
      <c r="M10" s="131"/>
      <c r="N10" s="130"/>
      <c r="O10" s="128"/>
      <c r="P10" s="149"/>
      <c r="Q10" s="151">
        <f t="shared" si="0"/>
        <v>60</v>
      </c>
      <c r="R10" s="132">
        <f t="shared" si="1"/>
        <v>3</v>
      </c>
    </row>
    <row r="11" spans="1:18" ht="12.75">
      <c r="A11" s="415"/>
      <c r="B11" s="133" t="s">
        <v>34</v>
      </c>
      <c r="C11" s="134" t="s">
        <v>10</v>
      </c>
      <c r="D11" s="93" t="s">
        <v>84</v>
      </c>
      <c r="E11" s="148">
        <v>75</v>
      </c>
      <c r="F11" s="71" t="s">
        <v>50</v>
      </c>
      <c r="G11" s="131">
        <v>4</v>
      </c>
      <c r="H11" s="130">
        <v>75</v>
      </c>
      <c r="I11" s="73" t="s">
        <v>50</v>
      </c>
      <c r="J11" s="149">
        <v>4</v>
      </c>
      <c r="K11" s="154"/>
      <c r="L11" s="127"/>
      <c r="M11" s="127"/>
      <c r="N11" s="127"/>
      <c r="O11" s="127"/>
      <c r="P11" s="155"/>
      <c r="Q11" s="151">
        <f t="shared" si="0"/>
        <v>150</v>
      </c>
      <c r="R11" s="132">
        <f t="shared" si="1"/>
        <v>8</v>
      </c>
    </row>
    <row r="12" spans="1:18" ht="12.75">
      <c r="A12" s="415"/>
      <c r="B12" s="133" t="s">
        <v>48</v>
      </c>
      <c r="C12" s="134" t="s">
        <v>28</v>
      </c>
      <c r="D12" s="141" t="s">
        <v>38</v>
      </c>
      <c r="E12" s="146">
        <v>15</v>
      </c>
      <c r="F12" s="71" t="s">
        <v>50</v>
      </c>
      <c r="G12" s="129">
        <v>1</v>
      </c>
      <c r="H12" s="128">
        <v>15</v>
      </c>
      <c r="I12" s="73" t="s">
        <v>50</v>
      </c>
      <c r="J12" s="147">
        <v>1</v>
      </c>
      <c r="K12" s="148">
        <v>15</v>
      </c>
      <c r="L12" s="73" t="s">
        <v>50</v>
      </c>
      <c r="M12" s="131">
        <v>1</v>
      </c>
      <c r="N12" s="130"/>
      <c r="O12" s="73"/>
      <c r="P12" s="149"/>
      <c r="Q12" s="151">
        <f>SUM(E12,H12,K12,N12)</f>
        <v>45</v>
      </c>
      <c r="R12" s="132">
        <f>SUM(G12,J12,M12,P12)</f>
        <v>3</v>
      </c>
    </row>
    <row r="13" spans="1:18" ht="12.75">
      <c r="A13" s="361" t="s">
        <v>80</v>
      </c>
      <c r="B13" s="69" t="s">
        <v>67</v>
      </c>
      <c r="C13" s="127" t="s">
        <v>10</v>
      </c>
      <c r="D13" s="92" t="s">
        <v>86</v>
      </c>
      <c r="E13" s="148">
        <v>30</v>
      </c>
      <c r="F13" s="71" t="s">
        <v>50</v>
      </c>
      <c r="G13" s="131">
        <v>1</v>
      </c>
      <c r="H13" s="130">
        <v>30</v>
      </c>
      <c r="I13" s="73" t="s">
        <v>52</v>
      </c>
      <c r="J13" s="149">
        <v>2</v>
      </c>
      <c r="K13" s="154"/>
      <c r="L13" s="127"/>
      <c r="M13" s="127"/>
      <c r="N13" s="127"/>
      <c r="O13" s="127"/>
      <c r="P13" s="155"/>
      <c r="Q13" s="151">
        <f t="shared" si="0"/>
        <v>60</v>
      </c>
      <c r="R13" s="132">
        <f t="shared" si="1"/>
        <v>3</v>
      </c>
    </row>
    <row r="14" spans="1:18" ht="12.75">
      <c r="A14" s="407"/>
      <c r="B14" s="133" t="s">
        <v>36</v>
      </c>
      <c r="C14" s="127" t="s">
        <v>10</v>
      </c>
      <c r="D14" s="92" t="s">
        <v>84</v>
      </c>
      <c r="E14" s="148">
        <v>15</v>
      </c>
      <c r="F14" s="71" t="s">
        <v>50</v>
      </c>
      <c r="G14" s="74">
        <v>0.5</v>
      </c>
      <c r="H14" s="130">
        <v>15</v>
      </c>
      <c r="I14" s="73" t="s">
        <v>52</v>
      </c>
      <c r="J14" s="149">
        <v>1</v>
      </c>
      <c r="K14" s="148"/>
      <c r="L14" s="130"/>
      <c r="M14" s="131"/>
      <c r="N14" s="130"/>
      <c r="O14" s="130"/>
      <c r="P14" s="149"/>
      <c r="Q14" s="151">
        <f t="shared" si="0"/>
        <v>30</v>
      </c>
      <c r="R14" s="132">
        <f t="shared" si="1"/>
        <v>1.5</v>
      </c>
    </row>
    <row r="15" spans="1:18" ht="12.75">
      <c r="A15" s="407"/>
      <c r="B15" s="133" t="s">
        <v>19</v>
      </c>
      <c r="C15" s="127" t="s">
        <v>10</v>
      </c>
      <c r="D15" s="92" t="s">
        <v>84</v>
      </c>
      <c r="E15" s="146">
        <v>30</v>
      </c>
      <c r="F15" s="71" t="s">
        <v>50</v>
      </c>
      <c r="G15" s="129">
        <v>1</v>
      </c>
      <c r="H15" s="128">
        <v>30</v>
      </c>
      <c r="I15" s="71" t="s">
        <v>52</v>
      </c>
      <c r="J15" s="147">
        <v>2</v>
      </c>
      <c r="K15" s="148"/>
      <c r="L15" s="130"/>
      <c r="M15" s="131"/>
      <c r="N15" s="130"/>
      <c r="O15" s="130"/>
      <c r="P15" s="149"/>
      <c r="Q15" s="151">
        <f>SUM(E15,H15,K15,N15)</f>
        <v>60</v>
      </c>
      <c r="R15" s="132">
        <f>SUM(G15,J15,M15,P15)</f>
        <v>3</v>
      </c>
    </row>
    <row r="16" spans="1:18" ht="12.75">
      <c r="A16" s="407"/>
      <c r="B16" s="133" t="s">
        <v>20</v>
      </c>
      <c r="C16" s="127" t="s">
        <v>10</v>
      </c>
      <c r="D16" s="92" t="s">
        <v>84</v>
      </c>
      <c r="E16" s="146">
        <v>30</v>
      </c>
      <c r="F16" s="71" t="s">
        <v>50</v>
      </c>
      <c r="G16" s="129">
        <v>1</v>
      </c>
      <c r="H16" s="128">
        <v>30</v>
      </c>
      <c r="I16" s="71" t="s">
        <v>52</v>
      </c>
      <c r="J16" s="147">
        <v>2</v>
      </c>
      <c r="K16" s="148"/>
      <c r="L16" s="130"/>
      <c r="M16" s="131"/>
      <c r="N16" s="130"/>
      <c r="O16" s="130"/>
      <c r="P16" s="149"/>
      <c r="Q16" s="151">
        <f>SUM(E16,H16,K16,N16)</f>
        <v>60</v>
      </c>
      <c r="R16" s="132">
        <f>SUM(G16,J16,M16,P16)</f>
        <v>3</v>
      </c>
    </row>
    <row r="17" spans="1:18" ht="25.5">
      <c r="A17" s="408"/>
      <c r="B17" s="136" t="s">
        <v>69</v>
      </c>
      <c r="C17" s="127" t="s">
        <v>10</v>
      </c>
      <c r="D17" s="92" t="s">
        <v>84</v>
      </c>
      <c r="E17" s="146">
        <v>15</v>
      </c>
      <c r="F17" s="71" t="s">
        <v>50</v>
      </c>
      <c r="G17" s="129">
        <v>0.5</v>
      </c>
      <c r="H17" s="128"/>
      <c r="I17" s="128"/>
      <c r="J17" s="147"/>
      <c r="K17" s="148"/>
      <c r="L17" s="73"/>
      <c r="M17" s="131"/>
      <c r="N17" s="130"/>
      <c r="O17" s="130"/>
      <c r="P17" s="149"/>
      <c r="Q17" s="151">
        <f>SUM(E17,H17,K17,N17)</f>
        <v>15</v>
      </c>
      <c r="R17" s="132">
        <f>SUM(G17,J17,M17,P17)</f>
        <v>0.5</v>
      </c>
    </row>
    <row r="18" spans="1:18" ht="12.75">
      <c r="A18" s="361" t="s">
        <v>81</v>
      </c>
      <c r="B18" s="69" t="s">
        <v>77</v>
      </c>
      <c r="C18" s="70" t="s">
        <v>10</v>
      </c>
      <c r="D18" s="92" t="s">
        <v>84</v>
      </c>
      <c r="E18" s="148">
        <v>30</v>
      </c>
      <c r="F18" s="71" t="s">
        <v>51</v>
      </c>
      <c r="G18" s="74">
        <v>2</v>
      </c>
      <c r="H18" s="130"/>
      <c r="I18" s="73"/>
      <c r="J18" s="149"/>
      <c r="K18" s="148"/>
      <c r="L18" s="130"/>
      <c r="M18" s="131"/>
      <c r="N18" s="130"/>
      <c r="O18" s="130"/>
      <c r="P18" s="149"/>
      <c r="Q18" s="151">
        <f t="shared" si="0"/>
        <v>30</v>
      </c>
      <c r="R18" s="77">
        <f>SUM(G18)</f>
        <v>2</v>
      </c>
    </row>
    <row r="19" spans="1:18" ht="12.75">
      <c r="A19" s="407"/>
      <c r="B19" s="69" t="s">
        <v>78</v>
      </c>
      <c r="C19" s="127" t="s">
        <v>10</v>
      </c>
      <c r="D19" s="92" t="s">
        <v>84</v>
      </c>
      <c r="E19" s="146"/>
      <c r="F19" s="73"/>
      <c r="G19" s="129"/>
      <c r="H19" s="128">
        <v>30</v>
      </c>
      <c r="I19" s="73" t="s">
        <v>51</v>
      </c>
      <c r="J19" s="147">
        <v>2</v>
      </c>
      <c r="K19" s="148"/>
      <c r="L19" s="73"/>
      <c r="M19" s="131"/>
      <c r="N19" s="130"/>
      <c r="O19" s="73"/>
      <c r="P19" s="149"/>
      <c r="Q19" s="151">
        <f t="shared" si="0"/>
        <v>30</v>
      </c>
      <c r="R19" s="132">
        <f t="shared" si="1"/>
        <v>2</v>
      </c>
    </row>
    <row r="20" spans="1:18" ht="12.75">
      <c r="A20" s="407"/>
      <c r="B20" s="135" t="s">
        <v>70</v>
      </c>
      <c r="C20" s="134" t="s">
        <v>10</v>
      </c>
      <c r="D20" s="93" t="s">
        <v>84</v>
      </c>
      <c r="E20" s="146">
        <v>30</v>
      </c>
      <c r="F20" s="71" t="s">
        <v>52</v>
      </c>
      <c r="G20" s="129">
        <v>2</v>
      </c>
      <c r="H20" s="128"/>
      <c r="I20" s="71"/>
      <c r="J20" s="147"/>
      <c r="K20" s="148"/>
      <c r="L20" s="130"/>
      <c r="M20" s="131"/>
      <c r="N20" s="130"/>
      <c r="O20" s="130"/>
      <c r="P20" s="149"/>
      <c r="Q20" s="151">
        <f>SUM(E20,H20,K20,N20)</f>
        <v>30</v>
      </c>
      <c r="R20" s="132">
        <f>SUM(G20,J20,M20,P20)</f>
        <v>2</v>
      </c>
    </row>
    <row r="21" spans="1:18" ht="12.75">
      <c r="A21" s="407"/>
      <c r="B21" s="133" t="s">
        <v>21</v>
      </c>
      <c r="C21" s="127" t="s">
        <v>10</v>
      </c>
      <c r="D21" s="92" t="s">
        <v>84</v>
      </c>
      <c r="E21" s="146"/>
      <c r="F21" s="130"/>
      <c r="G21" s="129"/>
      <c r="H21" s="128"/>
      <c r="I21" s="71"/>
      <c r="J21" s="147"/>
      <c r="K21" s="148">
        <v>30</v>
      </c>
      <c r="L21" s="73" t="s">
        <v>52</v>
      </c>
      <c r="M21" s="131">
        <v>2</v>
      </c>
      <c r="N21" s="130"/>
      <c r="O21" s="130"/>
      <c r="P21" s="149"/>
      <c r="Q21" s="151">
        <f>SUM(E21,H21,K21,N21)</f>
        <v>30</v>
      </c>
      <c r="R21" s="132">
        <f>SUM(G21,J21,M21,P21)</f>
        <v>2</v>
      </c>
    </row>
    <row r="22" spans="1:18" ht="12.75">
      <c r="A22" s="407"/>
      <c r="B22" s="84" t="s">
        <v>41</v>
      </c>
      <c r="C22" s="134" t="s">
        <v>28</v>
      </c>
      <c r="D22" s="93" t="s">
        <v>86</v>
      </c>
      <c r="E22" s="146">
        <v>30</v>
      </c>
      <c r="F22" s="71" t="s">
        <v>51</v>
      </c>
      <c r="G22" s="129">
        <v>2</v>
      </c>
      <c r="H22" s="128">
        <v>30</v>
      </c>
      <c r="I22" s="73" t="s">
        <v>52</v>
      </c>
      <c r="J22" s="147">
        <v>3</v>
      </c>
      <c r="K22" s="146"/>
      <c r="L22" s="73"/>
      <c r="M22" s="129"/>
      <c r="N22" s="130"/>
      <c r="O22" s="130"/>
      <c r="P22" s="149"/>
      <c r="Q22" s="151">
        <f>SUM(E22,H22,K22,N22)</f>
        <v>60</v>
      </c>
      <c r="R22" s="77">
        <f>SUM(G22,J22)</f>
        <v>5</v>
      </c>
    </row>
    <row r="23" spans="1:18" ht="12.75">
      <c r="A23" s="407"/>
      <c r="B23" s="84" t="s">
        <v>14</v>
      </c>
      <c r="C23" s="80" t="s">
        <v>28</v>
      </c>
      <c r="D23" s="93" t="s">
        <v>86</v>
      </c>
      <c r="E23" s="146">
        <v>30</v>
      </c>
      <c r="F23" s="71" t="s">
        <v>50</v>
      </c>
      <c r="G23" s="129">
        <v>1</v>
      </c>
      <c r="H23" s="128"/>
      <c r="I23" s="73"/>
      <c r="J23" s="147"/>
      <c r="K23" s="146"/>
      <c r="L23" s="73"/>
      <c r="M23" s="129"/>
      <c r="N23" s="130"/>
      <c r="O23" s="130"/>
      <c r="P23" s="149"/>
      <c r="Q23" s="151">
        <f>SUM(E23)</f>
        <v>30</v>
      </c>
      <c r="R23" s="77">
        <f>SUM(G23)</f>
        <v>1</v>
      </c>
    </row>
    <row r="24" spans="1:18" ht="13.5" thickBot="1">
      <c r="A24" s="408"/>
      <c r="B24" s="135" t="s">
        <v>47</v>
      </c>
      <c r="C24" s="134" t="s">
        <v>15</v>
      </c>
      <c r="D24" s="141"/>
      <c r="E24" s="233"/>
      <c r="F24" s="234"/>
      <c r="G24" s="235">
        <v>2</v>
      </c>
      <c r="H24" s="234"/>
      <c r="I24" s="234"/>
      <c r="J24" s="236"/>
      <c r="K24" s="237"/>
      <c r="L24" s="238"/>
      <c r="M24" s="239">
        <v>6</v>
      </c>
      <c r="N24" s="238"/>
      <c r="O24" s="238"/>
      <c r="P24" s="240">
        <v>4</v>
      </c>
      <c r="Q24" s="232"/>
      <c r="R24" s="249">
        <f>SUM(G24,J24,M24,P24)</f>
        <v>12</v>
      </c>
    </row>
    <row r="25" spans="1:18" ht="13.5" thickTop="1">
      <c r="A25" s="2"/>
      <c r="B25" s="137"/>
      <c r="C25" s="87"/>
      <c r="D25" s="142" t="s">
        <v>17</v>
      </c>
      <c r="E25" s="241"/>
      <c r="F25" s="242"/>
      <c r="G25" s="243">
        <f>SUM(G4:G24)</f>
        <v>35.5</v>
      </c>
      <c r="H25" s="242"/>
      <c r="I25" s="242"/>
      <c r="J25" s="244">
        <f>SUM(J4:J24)</f>
        <v>35.5</v>
      </c>
      <c r="K25" s="245"/>
      <c r="L25" s="246"/>
      <c r="M25" s="247">
        <f>SUM(M4:M24)</f>
        <v>23</v>
      </c>
      <c r="N25" s="246"/>
      <c r="O25" s="246"/>
      <c r="P25" s="248">
        <f>SUM(P4:P24)</f>
        <v>31</v>
      </c>
      <c r="Q25" s="250"/>
      <c r="R25" s="251">
        <f>SUM(R4:R24)</f>
        <v>125</v>
      </c>
    </row>
    <row r="26" spans="1:18" ht="15" customHeight="1" thickBot="1">
      <c r="A26" s="3"/>
      <c r="B26" s="88"/>
      <c r="C26" s="88"/>
      <c r="D26" s="143" t="s">
        <v>42</v>
      </c>
      <c r="E26" s="410">
        <f>SUM(G25,J25)</f>
        <v>71</v>
      </c>
      <c r="F26" s="411"/>
      <c r="G26" s="411"/>
      <c r="H26" s="411"/>
      <c r="I26" s="411"/>
      <c r="J26" s="412"/>
      <c r="K26" s="410">
        <f>SUM(M25,P25)</f>
        <v>54</v>
      </c>
      <c r="L26" s="411"/>
      <c r="M26" s="411"/>
      <c r="N26" s="411"/>
      <c r="O26" s="411"/>
      <c r="P26" s="412"/>
      <c r="Q26" s="150"/>
      <c r="R26" s="399" t="s">
        <v>2</v>
      </c>
    </row>
    <row r="27" spans="1:18" ht="13.5" thickTop="1">
      <c r="A27" s="3"/>
      <c r="B27" s="88"/>
      <c r="C27" s="88"/>
      <c r="D27" s="88"/>
      <c r="E27" s="138"/>
      <c r="F27" s="138"/>
      <c r="G27" s="138"/>
      <c r="H27" s="138"/>
      <c r="I27" s="138"/>
      <c r="J27" s="138"/>
      <c r="K27" s="139"/>
      <c r="L27" s="139"/>
      <c r="M27" s="139"/>
      <c r="N27" s="139"/>
      <c r="O27" s="139"/>
      <c r="P27" s="139"/>
      <c r="Q27" s="140">
        <f>SUM(R5,R6,R7,R12,R22,R24)</f>
        <v>36</v>
      </c>
      <c r="R27" s="399"/>
    </row>
    <row r="28" spans="1:18" ht="12.75">
      <c r="A28" s="3"/>
      <c r="B28" s="3"/>
      <c r="C28" s="3"/>
      <c r="D28" s="3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3"/>
      <c r="R28" s="3"/>
    </row>
  </sheetData>
  <sheetProtection/>
  <mergeCells count="18">
    <mergeCell ref="A13:A17"/>
    <mergeCell ref="A18:A24"/>
    <mergeCell ref="B1:B3"/>
    <mergeCell ref="E26:J26"/>
    <mergeCell ref="K26:P26"/>
    <mergeCell ref="C1:C3"/>
    <mergeCell ref="D1:D3"/>
    <mergeCell ref="A1:A3"/>
    <mergeCell ref="E2:G2"/>
    <mergeCell ref="A4:A12"/>
    <mergeCell ref="E1:J1"/>
    <mergeCell ref="R1:R3"/>
    <mergeCell ref="H2:J2"/>
    <mergeCell ref="R26:R27"/>
    <mergeCell ref="Q1:Q3"/>
    <mergeCell ref="K1:P1"/>
    <mergeCell ref="K2:M2"/>
    <mergeCell ref="N2:P2"/>
  </mergeCells>
  <printOptions/>
  <pageMargins left="0.25" right="1.2916666666666667" top="0.75" bottom="0.75" header="0.3" footer="0.3"/>
  <pageSetup fitToHeight="1" fitToWidth="1" horizontalDpi="600" verticalDpi="600" orientation="landscape" paperSize="9" scale="94" r:id="rId1"/>
  <headerFooter>
    <oddHeader>&amp;CSkrzypce, altówka, wiolonczela
Studia II stopnia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28"/>
  <sheetViews>
    <sheetView view="pageLayout" zoomScaleNormal="90" workbookViewId="0" topLeftCell="A1">
      <selection activeCell="E33" sqref="E33"/>
    </sheetView>
  </sheetViews>
  <sheetFormatPr defaultColWidth="9.140625" defaultRowHeight="15"/>
  <cols>
    <col min="1" max="1" width="13.57421875" style="1" customWidth="1"/>
    <col min="2" max="2" width="36.140625" style="1" bestFit="1" customWidth="1"/>
    <col min="3" max="3" width="12.7109375" style="1" bestFit="1" customWidth="1"/>
    <col min="4" max="4" width="7.7109375" style="1" bestFit="1" customWidth="1"/>
    <col min="5" max="5" width="5.00390625" style="1" bestFit="1" customWidth="1"/>
    <col min="6" max="6" width="3.7109375" style="1" bestFit="1" customWidth="1"/>
    <col min="7" max="7" width="5.140625" style="1" customWidth="1"/>
    <col min="8" max="8" width="5.00390625" style="1" bestFit="1" customWidth="1"/>
    <col min="9" max="9" width="3.7109375" style="1" bestFit="1" customWidth="1"/>
    <col min="10" max="11" width="5.00390625" style="1" bestFit="1" customWidth="1"/>
    <col min="12" max="12" width="3.7109375" style="1" bestFit="1" customWidth="1"/>
    <col min="13" max="13" width="4.7109375" style="1" bestFit="1" customWidth="1"/>
    <col min="14" max="14" width="5.00390625" style="1" bestFit="1" customWidth="1"/>
    <col min="15" max="15" width="3.7109375" style="1" bestFit="1" customWidth="1"/>
    <col min="16" max="16" width="4.7109375" style="1" bestFit="1" customWidth="1"/>
    <col min="17" max="18" width="6.00390625" style="1" bestFit="1" customWidth="1"/>
    <col min="19" max="20" width="0.2890625" style="1" customWidth="1"/>
    <col min="21" max="16384" width="9.140625" style="1" customWidth="1"/>
  </cols>
  <sheetData>
    <row r="1" spans="1:18" ht="13.5" thickTop="1">
      <c r="A1" s="372" t="s">
        <v>33</v>
      </c>
      <c r="B1" s="382" t="s">
        <v>65</v>
      </c>
      <c r="C1" s="396" t="s">
        <v>29</v>
      </c>
      <c r="D1" s="413" t="s">
        <v>45</v>
      </c>
      <c r="E1" s="393" t="s">
        <v>0</v>
      </c>
      <c r="F1" s="394"/>
      <c r="G1" s="394"/>
      <c r="H1" s="394"/>
      <c r="I1" s="394"/>
      <c r="J1" s="395"/>
      <c r="K1" s="401" t="s">
        <v>8</v>
      </c>
      <c r="L1" s="402"/>
      <c r="M1" s="402"/>
      <c r="N1" s="402"/>
      <c r="O1" s="402"/>
      <c r="P1" s="403"/>
      <c r="Q1" s="400" t="s">
        <v>44</v>
      </c>
      <c r="R1" s="396" t="s">
        <v>2</v>
      </c>
    </row>
    <row r="2" spans="1:18" ht="12.75">
      <c r="A2" s="396"/>
      <c r="B2" s="409"/>
      <c r="C2" s="396"/>
      <c r="D2" s="413"/>
      <c r="E2" s="414" t="s">
        <v>1</v>
      </c>
      <c r="F2" s="397"/>
      <c r="G2" s="397"/>
      <c r="H2" s="397" t="s">
        <v>3</v>
      </c>
      <c r="I2" s="397"/>
      <c r="J2" s="398"/>
      <c r="K2" s="404" t="s">
        <v>4</v>
      </c>
      <c r="L2" s="405"/>
      <c r="M2" s="405"/>
      <c r="N2" s="405" t="s">
        <v>5</v>
      </c>
      <c r="O2" s="405"/>
      <c r="P2" s="406"/>
      <c r="Q2" s="400"/>
      <c r="R2" s="396"/>
    </row>
    <row r="3" spans="1:18" ht="12.75">
      <c r="A3" s="396"/>
      <c r="B3" s="409"/>
      <c r="C3" s="396"/>
      <c r="D3" s="413"/>
      <c r="E3" s="144" t="s">
        <v>43</v>
      </c>
      <c r="F3" s="123" t="s">
        <v>30</v>
      </c>
      <c r="G3" s="125" t="s">
        <v>2</v>
      </c>
      <c r="H3" s="123" t="s">
        <v>43</v>
      </c>
      <c r="I3" s="123" t="s">
        <v>30</v>
      </c>
      <c r="J3" s="145" t="s">
        <v>2</v>
      </c>
      <c r="K3" s="152" t="s">
        <v>43</v>
      </c>
      <c r="L3" s="123" t="s">
        <v>30</v>
      </c>
      <c r="M3" s="126" t="s">
        <v>2</v>
      </c>
      <c r="N3" s="124" t="s">
        <v>43</v>
      </c>
      <c r="O3" s="123" t="s">
        <v>30</v>
      </c>
      <c r="P3" s="153" t="s">
        <v>2</v>
      </c>
      <c r="Q3" s="400"/>
      <c r="R3" s="396"/>
    </row>
    <row r="4" spans="1:18" ht="12.75">
      <c r="A4" s="360" t="s">
        <v>79</v>
      </c>
      <c r="B4" s="69" t="s">
        <v>87</v>
      </c>
      <c r="C4" s="127" t="s">
        <v>10</v>
      </c>
      <c r="D4" s="92" t="s">
        <v>82</v>
      </c>
      <c r="E4" s="146">
        <v>30</v>
      </c>
      <c r="F4" s="128" t="s">
        <v>49</v>
      </c>
      <c r="G4" s="129">
        <v>10</v>
      </c>
      <c r="H4" s="128">
        <v>30</v>
      </c>
      <c r="I4" s="128" t="s">
        <v>49</v>
      </c>
      <c r="J4" s="147">
        <v>10</v>
      </c>
      <c r="K4" s="148">
        <v>30</v>
      </c>
      <c r="L4" s="71" t="s">
        <v>49</v>
      </c>
      <c r="M4" s="74">
        <v>10</v>
      </c>
      <c r="N4" s="130">
        <v>30</v>
      </c>
      <c r="O4" s="128" t="s">
        <v>50</v>
      </c>
      <c r="P4" s="149">
        <v>23</v>
      </c>
      <c r="Q4" s="151">
        <f aca="true" t="shared" si="0" ref="Q4:Q22">SUM(E4,H4,K4,N4)</f>
        <v>120</v>
      </c>
      <c r="R4" s="132">
        <f aca="true" t="shared" si="1" ref="R4:R19">SUM(G4,J4,M4,P4)</f>
        <v>53</v>
      </c>
    </row>
    <row r="5" spans="1:18" ht="12.75">
      <c r="A5" s="415"/>
      <c r="B5" s="133" t="s">
        <v>31</v>
      </c>
      <c r="C5" s="134" t="s">
        <v>28</v>
      </c>
      <c r="D5" s="93" t="s">
        <v>86</v>
      </c>
      <c r="E5" s="146"/>
      <c r="F5" s="128"/>
      <c r="G5" s="129"/>
      <c r="H5" s="128"/>
      <c r="I5" s="128"/>
      <c r="J5" s="147"/>
      <c r="K5" s="148">
        <v>15</v>
      </c>
      <c r="L5" s="128" t="s">
        <v>50</v>
      </c>
      <c r="M5" s="131">
        <v>3</v>
      </c>
      <c r="N5" s="130"/>
      <c r="O5" s="128"/>
      <c r="P5" s="149"/>
      <c r="Q5" s="151">
        <f t="shared" si="0"/>
        <v>15</v>
      </c>
      <c r="R5" s="132">
        <f t="shared" si="1"/>
        <v>3</v>
      </c>
    </row>
    <row r="6" spans="1:18" ht="12.75">
      <c r="A6" s="415"/>
      <c r="B6" s="133" t="s">
        <v>32</v>
      </c>
      <c r="C6" s="134" t="s">
        <v>28</v>
      </c>
      <c r="D6" s="93" t="s">
        <v>85</v>
      </c>
      <c r="E6" s="146"/>
      <c r="F6" s="128"/>
      <c r="G6" s="129"/>
      <c r="H6" s="128"/>
      <c r="I6" s="128"/>
      <c r="J6" s="147"/>
      <c r="K6" s="148"/>
      <c r="L6" s="128"/>
      <c r="M6" s="131"/>
      <c r="N6" s="130">
        <v>10</v>
      </c>
      <c r="O6" s="128" t="s">
        <v>50</v>
      </c>
      <c r="P6" s="149">
        <v>3</v>
      </c>
      <c r="Q6" s="151">
        <f t="shared" si="0"/>
        <v>10</v>
      </c>
      <c r="R6" s="132">
        <f t="shared" si="1"/>
        <v>3</v>
      </c>
    </row>
    <row r="7" spans="1:18" ht="12.75">
      <c r="A7" s="415"/>
      <c r="B7" s="133" t="s">
        <v>11</v>
      </c>
      <c r="C7" s="127" t="s">
        <v>28</v>
      </c>
      <c r="D7" s="92" t="s">
        <v>82</v>
      </c>
      <c r="E7" s="148">
        <v>30</v>
      </c>
      <c r="F7" s="71" t="s">
        <v>49</v>
      </c>
      <c r="G7" s="131">
        <v>5</v>
      </c>
      <c r="H7" s="130">
        <v>30</v>
      </c>
      <c r="I7" s="128" t="s">
        <v>49</v>
      </c>
      <c r="J7" s="149">
        <v>5</v>
      </c>
      <c r="K7" s="154"/>
      <c r="L7" s="127"/>
      <c r="M7" s="127"/>
      <c r="N7" s="127"/>
      <c r="O7" s="127"/>
      <c r="P7" s="155"/>
      <c r="Q7" s="151">
        <f>SUM(E7,H7,K7,N7)</f>
        <v>60</v>
      </c>
      <c r="R7" s="132">
        <f>SUM(G7,J7,M7,P7)</f>
        <v>10</v>
      </c>
    </row>
    <row r="8" spans="1:18" ht="12.75">
      <c r="A8" s="415"/>
      <c r="B8" s="69" t="s">
        <v>71</v>
      </c>
      <c r="C8" s="134" t="s">
        <v>10</v>
      </c>
      <c r="D8" s="93" t="s">
        <v>85</v>
      </c>
      <c r="E8" s="146">
        <v>15</v>
      </c>
      <c r="F8" s="71" t="s">
        <v>50</v>
      </c>
      <c r="G8" s="129">
        <v>0.5</v>
      </c>
      <c r="H8" s="128">
        <v>30</v>
      </c>
      <c r="I8" s="71" t="s">
        <v>50</v>
      </c>
      <c r="J8" s="147">
        <v>1</v>
      </c>
      <c r="K8" s="148">
        <v>30</v>
      </c>
      <c r="L8" s="71" t="s">
        <v>50</v>
      </c>
      <c r="M8" s="131">
        <v>1</v>
      </c>
      <c r="N8" s="130">
        <v>30</v>
      </c>
      <c r="O8" s="71" t="s">
        <v>50</v>
      </c>
      <c r="P8" s="149">
        <v>1</v>
      </c>
      <c r="Q8" s="151">
        <f t="shared" si="0"/>
        <v>105</v>
      </c>
      <c r="R8" s="132">
        <f t="shared" si="1"/>
        <v>3.5</v>
      </c>
    </row>
    <row r="9" spans="1:18" ht="12.75">
      <c r="A9" s="415"/>
      <c r="B9" s="133" t="s">
        <v>68</v>
      </c>
      <c r="C9" s="134" t="s">
        <v>10</v>
      </c>
      <c r="D9" s="141" t="s">
        <v>38</v>
      </c>
      <c r="E9" s="146">
        <v>15</v>
      </c>
      <c r="F9" s="71" t="s">
        <v>50</v>
      </c>
      <c r="G9" s="129">
        <v>0.5</v>
      </c>
      <c r="H9" s="128">
        <v>15</v>
      </c>
      <c r="I9" s="71" t="s">
        <v>50</v>
      </c>
      <c r="J9" s="147">
        <v>0.5</v>
      </c>
      <c r="K9" s="148"/>
      <c r="L9" s="128"/>
      <c r="M9" s="131"/>
      <c r="N9" s="130"/>
      <c r="O9" s="128"/>
      <c r="P9" s="149"/>
      <c r="Q9" s="151">
        <f t="shared" si="0"/>
        <v>30</v>
      </c>
      <c r="R9" s="132">
        <f t="shared" si="1"/>
        <v>1</v>
      </c>
    </row>
    <row r="10" spans="1:18" ht="12.75">
      <c r="A10" s="415"/>
      <c r="B10" s="133" t="s">
        <v>35</v>
      </c>
      <c r="C10" s="134" t="s">
        <v>10</v>
      </c>
      <c r="D10" s="93" t="s">
        <v>86</v>
      </c>
      <c r="E10" s="146">
        <v>30</v>
      </c>
      <c r="F10" s="71" t="s">
        <v>51</v>
      </c>
      <c r="G10" s="129">
        <v>1</v>
      </c>
      <c r="H10" s="128">
        <v>30</v>
      </c>
      <c r="I10" s="71" t="s">
        <v>52</v>
      </c>
      <c r="J10" s="147">
        <v>2</v>
      </c>
      <c r="K10" s="148"/>
      <c r="L10" s="128"/>
      <c r="M10" s="131"/>
      <c r="N10" s="130"/>
      <c r="O10" s="128"/>
      <c r="P10" s="149"/>
      <c r="Q10" s="151">
        <f t="shared" si="0"/>
        <v>60</v>
      </c>
      <c r="R10" s="132">
        <f t="shared" si="1"/>
        <v>3</v>
      </c>
    </row>
    <row r="11" spans="1:18" ht="12.75">
      <c r="A11" s="415"/>
      <c r="B11" s="133" t="s">
        <v>34</v>
      </c>
      <c r="C11" s="134" t="s">
        <v>10</v>
      </c>
      <c r="D11" s="93" t="s">
        <v>83</v>
      </c>
      <c r="E11" s="148">
        <v>75</v>
      </c>
      <c r="F11" s="71" t="s">
        <v>50</v>
      </c>
      <c r="G11" s="131">
        <v>4</v>
      </c>
      <c r="H11" s="130">
        <v>75</v>
      </c>
      <c r="I11" s="73" t="s">
        <v>50</v>
      </c>
      <c r="J11" s="149">
        <v>4</v>
      </c>
      <c r="K11" s="154"/>
      <c r="L11" s="127"/>
      <c r="M11" s="127"/>
      <c r="N11" s="127"/>
      <c r="O11" s="127"/>
      <c r="P11" s="155"/>
      <c r="Q11" s="151">
        <f t="shared" si="0"/>
        <v>150</v>
      </c>
      <c r="R11" s="132">
        <f t="shared" si="1"/>
        <v>8</v>
      </c>
    </row>
    <row r="12" spans="1:18" ht="12.75">
      <c r="A12" s="415"/>
      <c r="B12" s="133" t="s">
        <v>48</v>
      </c>
      <c r="C12" s="134" t="s">
        <v>28</v>
      </c>
      <c r="D12" s="141" t="s">
        <v>38</v>
      </c>
      <c r="E12" s="146">
        <v>15</v>
      </c>
      <c r="F12" s="71" t="s">
        <v>50</v>
      </c>
      <c r="G12" s="129">
        <v>1</v>
      </c>
      <c r="H12" s="128">
        <v>15</v>
      </c>
      <c r="I12" s="73" t="s">
        <v>50</v>
      </c>
      <c r="J12" s="147">
        <v>1</v>
      </c>
      <c r="K12" s="148">
        <v>15</v>
      </c>
      <c r="L12" s="73" t="s">
        <v>50</v>
      </c>
      <c r="M12" s="131">
        <v>1</v>
      </c>
      <c r="N12" s="130"/>
      <c r="O12" s="73"/>
      <c r="P12" s="149"/>
      <c r="Q12" s="151">
        <f>SUM(E12,H12,K12,N12)</f>
        <v>45</v>
      </c>
      <c r="R12" s="132">
        <f>SUM(G12,J12,M12,P12)</f>
        <v>3</v>
      </c>
    </row>
    <row r="13" spans="1:18" ht="12.75">
      <c r="A13" s="361" t="s">
        <v>80</v>
      </c>
      <c r="B13" s="69" t="s">
        <v>67</v>
      </c>
      <c r="C13" s="127" t="s">
        <v>10</v>
      </c>
      <c r="D13" s="92" t="s">
        <v>86</v>
      </c>
      <c r="E13" s="148">
        <v>30</v>
      </c>
      <c r="F13" s="71" t="s">
        <v>50</v>
      </c>
      <c r="G13" s="131">
        <v>1</v>
      </c>
      <c r="H13" s="130">
        <v>30</v>
      </c>
      <c r="I13" s="73" t="s">
        <v>52</v>
      </c>
      <c r="J13" s="149">
        <v>2</v>
      </c>
      <c r="K13" s="154"/>
      <c r="L13" s="127"/>
      <c r="M13" s="127"/>
      <c r="N13" s="127"/>
      <c r="O13" s="127"/>
      <c r="P13" s="155"/>
      <c r="Q13" s="151">
        <f t="shared" si="0"/>
        <v>60</v>
      </c>
      <c r="R13" s="132">
        <f t="shared" si="1"/>
        <v>3</v>
      </c>
    </row>
    <row r="14" spans="1:18" ht="12.75">
      <c r="A14" s="407"/>
      <c r="B14" s="133" t="s">
        <v>36</v>
      </c>
      <c r="C14" s="127" t="s">
        <v>10</v>
      </c>
      <c r="D14" s="92" t="s">
        <v>83</v>
      </c>
      <c r="E14" s="148">
        <v>15</v>
      </c>
      <c r="F14" s="71" t="s">
        <v>50</v>
      </c>
      <c r="G14" s="74">
        <v>0.5</v>
      </c>
      <c r="H14" s="130">
        <v>15</v>
      </c>
      <c r="I14" s="73" t="s">
        <v>52</v>
      </c>
      <c r="J14" s="149">
        <v>1</v>
      </c>
      <c r="K14" s="148"/>
      <c r="L14" s="130"/>
      <c r="M14" s="131"/>
      <c r="N14" s="130"/>
      <c r="O14" s="130"/>
      <c r="P14" s="149"/>
      <c r="Q14" s="151">
        <f t="shared" si="0"/>
        <v>30</v>
      </c>
      <c r="R14" s="132">
        <f t="shared" si="1"/>
        <v>1.5</v>
      </c>
    </row>
    <row r="15" spans="1:18" ht="12.75">
      <c r="A15" s="407"/>
      <c r="B15" s="133" t="s">
        <v>19</v>
      </c>
      <c r="C15" s="127" t="s">
        <v>10</v>
      </c>
      <c r="D15" s="92" t="s">
        <v>83</v>
      </c>
      <c r="E15" s="146">
        <v>30</v>
      </c>
      <c r="F15" s="71" t="s">
        <v>50</v>
      </c>
      <c r="G15" s="129">
        <v>1</v>
      </c>
      <c r="H15" s="128">
        <v>30</v>
      </c>
      <c r="I15" s="71" t="s">
        <v>52</v>
      </c>
      <c r="J15" s="147">
        <v>2</v>
      </c>
      <c r="K15" s="148"/>
      <c r="L15" s="130"/>
      <c r="M15" s="131"/>
      <c r="N15" s="130"/>
      <c r="O15" s="130"/>
      <c r="P15" s="149"/>
      <c r="Q15" s="151">
        <f>SUM(E15,H15,K15,N15)</f>
        <v>60</v>
      </c>
      <c r="R15" s="132">
        <f>SUM(G15,J15,M15,P15)</f>
        <v>3</v>
      </c>
    </row>
    <row r="16" spans="1:18" ht="12.75">
      <c r="A16" s="407"/>
      <c r="B16" s="133" t="s">
        <v>20</v>
      </c>
      <c r="C16" s="127" t="s">
        <v>10</v>
      </c>
      <c r="D16" s="92" t="s">
        <v>83</v>
      </c>
      <c r="E16" s="146">
        <v>30</v>
      </c>
      <c r="F16" s="71" t="s">
        <v>50</v>
      </c>
      <c r="G16" s="129">
        <v>1</v>
      </c>
      <c r="H16" s="128">
        <v>30</v>
      </c>
      <c r="I16" s="71" t="s">
        <v>52</v>
      </c>
      <c r="J16" s="147">
        <v>2</v>
      </c>
      <c r="K16" s="148"/>
      <c r="L16" s="130"/>
      <c r="M16" s="131"/>
      <c r="N16" s="130"/>
      <c r="O16" s="130"/>
      <c r="P16" s="149"/>
      <c r="Q16" s="151">
        <f>SUM(E16,H16,K16,N16)</f>
        <v>60</v>
      </c>
      <c r="R16" s="132">
        <f>SUM(G16,J16,M16,P16)</f>
        <v>3</v>
      </c>
    </row>
    <row r="17" spans="1:18" ht="25.5">
      <c r="A17" s="408"/>
      <c r="B17" s="136" t="s">
        <v>69</v>
      </c>
      <c r="C17" s="127" t="s">
        <v>10</v>
      </c>
      <c r="D17" s="92" t="s">
        <v>83</v>
      </c>
      <c r="E17" s="146">
        <v>15</v>
      </c>
      <c r="F17" s="71" t="s">
        <v>50</v>
      </c>
      <c r="G17" s="129">
        <v>0.5</v>
      </c>
      <c r="H17" s="128"/>
      <c r="I17" s="128"/>
      <c r="J17" s="147"/>
      <c r="K17" s="148"/>
      <c r="L17" s="73"/>
      <c r="M17" s="131"/>
      <c r="N17" s="130"/>
      <c r="O17" s="130"/>
      <c r="P17" s="149"/>
      <c r="Q17" s="151">
        <f>SUM(E17,H17,K17,N17)</f>
        <v>15</v>
      </c>
      <c r="R17" s="132">
        <f>SUM(G17,J17,M17,P17)</f>
        <v>0.5</v>
      </c>
    </row>
    <row r="18" spans="1:18" ht="12.75">
      <c r="A18" s="361" t="s">
        <v>81</v>
      </c>
      <c r="B18" s="69" t="s">
        <v>77</v>
      </c>
      <c r="C18" s="70" t="s">
        <v>10</v>
      </c>
      <c r="D18" s="92" t="s">
        <v>83</v>
      </c>
      <c r="E18" s="148">
        <v>30</v>
      </c>
      <c r="F18" s="71" t="s">
        <v>51</v>
      </c>
      <c r="G18" s="74">
        <v>2</v>
      </c>
      <c r="H18" s="130"/>
      <c r="I18" s="73"/>
      <c r="J18" s="149"/>
      <c r="K18" s="148"/>
      <c r="L18" s="130"/>
      <c r="M18" s="131"/>
      <c r="N18" s="130"/>
      <c r="O18" s="130"/>
      <c r="P18" s="149"/>
      <c r="Q18" s="151">
        <f t="shared" si="0"/>
        <v>30</v>
      </c>
      <c r="R18" s="77">
        <f>SUM(G18)</f>
        <v>2</v>
      </c>
    </row>
    <row r="19" spans="1:18" ht="12.75">
      <c r="A19" s="407"/>
      <c r="B19" s="69" t="s">
        <v>78</v>
      </c>
      <c r="C19" s="127" t="s">
        <v>10</v>
      </c>
      <c r="D19" s="92" t="s">
        <v>83</v>
      </c>
      <c r="E19" s="146"/>
      <c r="F19" s="73"/>
      <c r="G19" s="129"/>
      <c r="H19" s="128">
        <v>30</v>
      </c>
      <c r="I19" s="73" t="s">
        <v>51</v>
      </c>
      <c r="J19" s="147">
        <v>2</v>
      </c>
      <c r="K19" s="148"/>
      <c r="L19" s="73"/>
      <c r="M19" s="131"/>
      <c r="N19" s="130"/>
      <c r="O19" s="73"/>
      <c r="P19" s="149"/>
      <c r="Q19" s="151">
        <f t="shared" si="0"/>
        <v>30</v>
      </c>
      <c r="R19" s="132">
        <f t="shared" si="1"/>
        <v>2</v>
      </c>
    </row>
    <row r="20" spans="1:18" ht="12.75">
      <c r="A20" s="407"/>
      <c r="B20" s="135" t="s">
        <v>70</v>
      </c>
      <c r="C20" s="134" t="s">
        <v>10</v>
      </c>
      <c r="D20" s="93" t="s">
        <v>83</v>
      </c>
      <c r="E20" s="146">
        <v>30</v>
      </c>
      <c r="F20" s="71" t="s">
        <v>52</v>
      </c>
      <c r="G20" s="129">
        <v>2</v>
      </c>
      <c r="H20" s="128"/>
      <c r="I20" s="71"/>
      <c r="J20" s="147"/>
      <c r="K20" s="148"/>
      <c r="L20" s="130"/>
      <c r="M20" s="131"/>
      <c r="N20" s="130"/>
      <c r="O20" s="130"/>
      <c r="P20" s="149"/>
      <c r="Q20" s="151">
        <f>SUM(E20,H20,K20,N20)</f>
        <v>30</v>
      </c>
      <c r="R20" s="132">
        <f>SUM(G20,J20,M20,P20)</f>
        <v>2</v>
      </c>
    </row>
    <row r="21" spans="1:18" ht="12.75">
      <c r="A21" s="407"/>
      <c r="B21" s="133" t="s">
        <v>21</v>
      </c>
      <c r="C21" s="127" t="s">
        <v>10</v>
      </c>
      <c r="D21" s="92" t="s">
        <v>83</v>
      </c>
      <c r="E21" s="146"/>
      <c r="F21" s="130"/>
      <c r="G21" s="129"/>
      <c r="H21" s="128"/>
      <c r="I21" s="71"/>
      <c r="J21" s="147"/>
      <c r="K21" s="148">
        <v>30</v>
      </c>
      <c r="L21" s="73" t="s">
        <v>52</v>
      </c>
      <c r="M21" s="131">
        <v>2</v>
      </c>
      <c r="N21" s="130"/>
      <c r="O21" s="130"/>
      <c r="P21" s="149"/>
      <c r="Q21" s="151">
        <f>SUM(E21,H21,K21,N21)</f>
        <v>30</v>
      </c>
      <c r="R21" s="132">
        <f>SUM(G21,J21,M21,P21)</f>
        <v>2</v>
      </c>
    </row>
    <row r="22" spans="1:18" ht="12.75">
      <c r="A22" s="407"/>
      <c r="B22" s="84" t="s">
        <v>41</v>
      </c>
      <c r="C22" s="134" t="s">
        <v>28</v>
      </c>
      <c r="D22" s="93" t="s">
        <v>86</v>
      </c>
      <c r="E22" s="146">
        <v>30</v>
      </c>
      <c r="F22" s="71" t="s">
        <v>51</v>
      </c>
      <c r="G22" s="129">
        <v>2</v>
      </c>
      <c r="H22" s="128">
        <v>30</v>
      </c>
      <c r="I22" s="73" t="s">
        <v>52</v>
      </c>
      <c r="J22" s="147">
        <v>3</v>
      </c>
      <c r="K22" s="146"/>
      <c r="L22" s="73"/>
      <c r="M22" s="129"/>
      <c r="N22" s="130"/>
      <c r="O22" s="130"/>
      <c r="P22" s="149"/>
      <c r="Q22" s="151">
        <f t="shared" si="0"/>
        <v>60</v>
      </c>
      <c r="R22" s="77">
        <f>SUM(M22,J22)</f>
        <v>3</v>
      </c>
    </row>
    <row r="23" spans="1:18" ht="12.75">
      <c r="A23" s="407"/>
      <c r="B23" s="84" t="s">
        <v>14</v>
      </c>
      <c r="C23" s="80" t="s">
        <v>28</v>
      </c>
      <c r="D23" s="93" t="s">
        <v>86</v>
      </c>
      <c r="E23" s="146">
        <v>30</v>
      </c>
      <c r="F23" s="71" t="s">
        <v>50</v>
      </c>
      <c r="G23" s="129">
        <v>1</v>
      </c>
      <c r="H23" s="128"/>
      <c r="I23" s="73"/>
      <c r="J23" s="147"/>
      <c r="K23" s="146"/>
      <c r="L23" s="73"/>
      <c r="M23" s="129"/>
      <c r="N23" s="130"/>
      <c r="O23" s="130"/>
      <c r="P23" s="149"/>
      <c r="Q23" s="151">
        <f>SUM(E23)</f>
        <v>30</v>
      </c>
      <c r="R23" s="77">
        <f>SUM(G23)</f>
        <v>1</v>
      </c>
    </row>
    <row r="24" spans="1:18" ht="13.5" thickBot="1">
      <c r="A24" s="408"/>
      <c r="B24" s="135" t="s">
        <v>47</v>
      </c>
      <c r="C24" s="134" t="s">
        <v>15</v>
      </c>
      <c r="D24" s="141"/>
      <c r="E24" s="233"/>
      <c r="F24" s="234"/>
      <c r="G24" s="235">
        <v>2</v>
      </c>
      <c r="H24" s="234"/>
      <c r="I24" s="234"/>
      <c r="J24" s="236"/>
      <c r="K24" s="237"/>
      <c r="L24" s="238"/>
      <c r="M24" s="239">
        <v>6</v>
      </c>
      <c r="N24" s="238"/>
      <c r="O24" s="238"/>
      <c r="P24" s="240">
        <v>4</v>
      </c>
      <c r="Q24" s="232"/>
      <c r="R24" s="249">
        <f>SUM(G24,J24,M24,P24)</f>
        <v>12</v>
      </c>
    </row>
    <row r="25" spans="1:18" ht="13.5" thickTop="1">
      <c r="A25" s="2"/>
      <c r="B25" s="137"/>
      <c r="C25" s="87"/>
      <c r="D25" s="142" t="s">
        <v>17</v>
      </c>
      <c r="E25" s="241"/>
      <c r="F25" s="242"/>
      <c r="G25" s="243">
        <f>SUM(G4:G24)</f>
        <v>35</v>
      </c>
      <c r="H25" s="242"/>
      <c r="I25" s="242"/>
      <c r="J25" s="244">
        <f>SUM(J4:J24)</f>
        <v>35.5</v>
      </c>
      <c r="K25" s="245"/>
      <c r="L25" s="246"/>
      <c r="M25" s="247">
        <f>SUM(M4:M24)</f>
        <v>23</v>
      </c>
      <c r="N25" s="246"/>
      <c r="O25" s="246"/>
      <c r="P25" s="248">
        <f>SUM(P4:P24)</f>
        <v>31</v>
      </c>
      <c r="Q25" s="250"/>
      <c r="R25" s="251">
        <f>SUM(R4:R24)</f>
        <v>122.5</v>
      </c>
    </row>
    <row r="26" spans="1:18" ht="15" customHeight="1" thickBot="1">
      <c r="A26" s="3"/>
      <c r="B26" s="88"/>
      <c r="C26" s="88"/>
      <c r="D26" s="143" t="s">
        <v>42</v>
      </c>
      <c r="E26" s="410">
        <f>SUM(G25,J25)</f>
        <v>70.5</v>
      </c>
      <c r="F26" s="411"/>
      <c r="G26" s="411"/>
      <c r="H26" s="411"/>
      <c r="I26" s="411"/>
      <c r="J26" s="412"/>
      <c r="K26" s="410">
        <f>SUM(M25,P25)</f>
        <v>54</v>
      </c>
      <c r="L26" s="411"/>
      <c r="M26" s="411"/>
      <c r="N26" s="411"/>
      <c r="O26" s="411"/>
      <c r="P26" s="412"/>
      <c r="Q26" s="150"/>
      <c r="R26" s="399" t="s">
        <v>2</v>
      </c>
    </row>
    <row r="27" spans="1:18" ht="13.5" thickTop="1">
      <c r="A27" s="3"/>
      <c r="B27" s="88"/>
      <c r="C27" s="88"/>
      <c r="D27" s="88"/>
      <c r="E27" s="138"/>
      <c r="F27" s="138"/>
      <c r="G27" s="138"/>
      <c r="H27" s="138"/>
      <c r="I27" s="138"/>
      <c r="J27" s="138"/>
      <c r="K27" s="139"/>
      <c r="L27" s="139"/>
      <c r="M27" s="139"/>
      <c r="N27" s="139"/>
      <c r="O27" s="139"/>
      <c r="P27" s="139"/>
      <c r="Q27" s="140">
        <f>SUM(R5,R6,R7,R12,R22,R24)</f>
        <v>34</v>
      </c>
      <c r="R27" s="399"/>
    </row>
    <row r="28" spans="1:18" ht="12.75">
      <c r="A28" s="3"/>
      <c r="B28" s="3"/>
      <c r="C28" s="3"/>
      <c r="D28" s="3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3"/>
      <c r="R28" s="3"/>
    </row>
  </sheetData>
  <sheetProtection/>
  <mergeCells count="18">
    <mergeCell ref="A1:A3"/>
    <mergeCell ref="B1:B3"/>
    <mergeCell ref="C1:C3"/>
    <mergeCell ref="D1:D3"/>
    <mergeCell ref="E1:J1"/>
    <mergeCell ref="K1:P1"/>
    <mergeCell ref="Q1:Q3"/>
    <mergeCell ref="R1:R3"/>
    <mergeCell ref="E2:G2"/>
    <mergeCell ref="H2:J2"/>
    <mergeCell ref="K2:M2"/>
    <mergeCell ref="N2:P2"/>
    <mergeCell ref="A4:A12"/>
    <mergeCell ref="A13:A17"/>
    <mergeCell ref="A18:A24"/>
    <mergeCell ref="E26:J26"/>
    <mergeCell ref="K26:P26"/>
    <mergeCell ref="R26:R27"/>
  </mergeCells>
  <printOptions/>
  <pageMargins left="0.25" right="1.2916666666666667" top="0.75" bottom="0.75" header="0.3" footer="0.3"/>
  <pageSetup fitToHeight="1" fitToWidth="1" horizontalDpi="600" verticalDpi="600" orientation="landscape" paperSize="9" scale="94" r:id="rId1"/>
  <headerFooter>
    <oddHeader>&amp;CKontrabas
Studia II stopnia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35"/>
  <sheetViews>
    <sheetView view="pageLayout" zoomScaleNormal="90" workbookViewId="0" topLeftCell="A1">
      <selection activeCell="Q32" sqref="Q32"/>
    </sheetView>
  </sheetViews>
  <sheetFormatPr defaultColWidth="9.140625" defaultRowHeight="15"/>
  <cols>
    <col min="1" max="1" width="13.57421875" style="1" customWidth="1"/>
    <col min="2" max="2" width="36.140625" style="1" bestFit="1" customWidth="1"/>
    <col min="3" max="3" width="12.7109375" style="1" bestFit="1" customWidth="1"/>
    <col min="4" max="4" width="7.7109375" style="1" bestFit="1" customWidth="1"/>
    <col min="5" max="5" width="5.00390625" style="1" bestFit="1" customWidth="1"/>
    <col min="6" max="6" width="3.7109375" style="1" bestFit="1" customWidth="1"/>
    <col min="7" max="7" width="5.140625" style="1" customWidth="1"/>
    <col min="8" max="8" width="5.00390625" style="1" bestFit="1" customWidth="1"/>
    <col min="9" max="9" width="3.7109375" style="1" bestFit="1" customWidth="1"/>
    <col min="10" max="11" width="5.00390625" style="1" bestFit="1" customWidth="1"/>
    <col min="12" max="12" width="3.7109375" style="1" bestFit="1" customWidth="1"/>
    <col min="13" max="13" width="4.7109375" style="1" bestFit="1" customWidth="1"/>
    <col min="14" max="14" width="5.00390625" style="1" bestFit="1" customWidth="1"/>
    <col min="15" max="15" width="3.7109375" style="1" bestFit="1" customWidth="1"/>
    <col min="16" max="16" width="4.7109375" style="1" bestFit="1" customWidth="1"/>
    <col min="17" max="18" width="6.00390625" style="1" bestFit="1" customWidth="1"/>
    <col min="19" max="20" width="0.2890625" style="1" customWidth="1"/>
    <col min="21" max="16384" width="9.140625" style="1" customWidth="1"/>
  </cols>
  <sheetData>
    <row r="1" spans="1:18" ht="13.5" thickTop="1">
      <c r="A1" s="372" t="s">
        <v>33</v>
      </c>
      <c r="B1" s="382" t="s">
        <v>65</v>
      </c>
      <c r="C1" s="396" t="s">
        <v>29</v>
      </c>
      <c r="D1" s="413" t="s">
        <v>45</v>
      </c>
      <c r="E1" s="393" t="s">
        <v>0</v>
      </c>
      <c r="F1" s="394"/>
      <c r="G1" s="394"/>
      <c r="H1" s="394"/>
      <c r="I1" s="394"/>
      <c r="J1" s="395"/>
      <c r="K1" s="401" t="s">
        <v>8</v>
      </c>
      <c r="L1" s="402"/>
      <c r="M1" s="402"/>
      <c r="N1" s="402"/>
      <c r="O1" s="402"/>
      <c r="P1" s="403"/>
      <c r="Q1" s="400" t="s">
        <v>44</v>
      </c>
      <c r="R1" s="396" t="s">
        <v>2</v>
      </c>
    </row>
    <row r="2" spans="1:18" ht="12.75">
      <c r="A2" s="396"/>
      <c r="B2" s="409"/>
      <c r="C2" s="396"/>
      <c r="D2" s="413"/>
      <c r="E2" s="414" t="s">
        <v>1</v>
      </c>
      <c r="F2" s="397"/>
      <c r="G2" s="397"/>
      <c r="H2" s="397" t="s">
        <v>3</v>
      </c>
      <c r="I2" s="397"/>
      <c r="J2" s="398"/>
      <c r="K2" s="404" t="s">
        <v>4</v>
      </c>
      <c r="L2" s="405"/>
      <c r="M2" s="405"/>
      <c r="N2" s="405" t="s">
        <v>5</v>
      </c>
      <c r="O2" s="405"/>
      <c r="P2" s="406"/>
      <c r="Q2" s="400"/>
      <c r="R2" s="396"/>
    </row>
    <row r="3" spans="1:18" ht="12.75">
      <c r="A3" s="396"/>
      <c r="B3" s="409"/>
      <c r="C3" s="396"/>
      <c r="D3" s="413"/>
      <c r="E3" s="144" t="s">
        <v>43</v>
      </c>
      <c r="F3" s="123" t="s">
        <v>30</v>
      </c>
      <c r="G3" s="125" t="s">
        <v>2</v>
      </c>
      <c r="H3" s="123" t="s">
        <v>43</v>
      </c>
      <c r="I3" s="123" t="s">
        <v>30</v>
      </c>
      <c r="J3" s="145" t="s">
        <v>2</v>
      </c>
      <c r="K3" s="152" t="s">
        <v>43</v>
      </c>
      <c r="L3" s="123" t="s">
        <v>30</v>
      </c>
      <c r="M3" s="126" t="s">
        <v>2</v>
      </c>
      <c r="N3" s="124" t="s">
        <v>43</v>
      </c>
      <c r="O3" s="123" t="s">
        <v>30</v>
      </c>
      <c r="P3" s="153" t="s">
        <v>2</v>
      </c>
      <c r="Q3" s="400"/>
      <c r="R3" s="396"/>
    </row>
    <row r="4" spans="1:18" ht="12.75">
      <c r="A4" s="360" t="s">
        <v>79</v>
      </c>
      <c r="B4" s="69" t="s">
        <v>87</v>
      </c>
      <c r="C4" s="127" t="s">
        <v>10</v>
      </c>
      <c r="D4" s="92" t="s">
        <v>82</v>
      </c>
      <c r="E4" s="146">
        <v>30</v>
      </c>
      <c r="F4" s="128" t="s">
        <v>49</v>
      </c>
      <c r="G4" s="129">
        <v>10</v>
      </c>
      <c r="H4" s="128">
        <v>30</v>
      </c>
      <c r="I4" s="128" t="s">
        <v>49</v>
      </c>
      <c r="J4" s="147">
        <v>10</v>
      </c>
      <c r="K4" s="148">
        <v>30</v>
      </c>
      <c r="L4" s="71" t="s">
        <v>49</v>
      </c>
      <c r="M4" s="74">
        <v>10</v>
      </c>
      <c r="N4" s="130">
        <v>30</v>
      </c>
      <c r="O4" s="128" t="s">
        <v>50</v>
      </c>
      <c r="P4" s="149">
        <v>23</v>
      </c>
      <c r="Q4" s="151">
        <f aca="true" t="shared" si="0" ref="Q4:Q21">SUM(E4,H4,K4,N4)</f>
        <v>120</v>
      </c>
      <c r="R4" s="132">
        <f aca="true" t="shared" si="1" ref="R4:R18">SUM(G4,J4,M4,P4)</f>
        <v>53</v>
      </c>
    </row>
    <row r="5" spans="1:18" ht="12.75">
      <c r="A5" s="415"/>
      <c r="B5" s="133" t="s">
        <v>31</v>
      </c>
      <c r="C5" s="134" t="s">
        <v>28</v>
      </c>
      <c r="D5" s="93" t="s">
        <v>86</v>
      </c>
      <c r="E5" s="146"/>
      <c r="F5" s="128"/>
      <c r="G5" s="129"/>
      <c r="H5" s="128"/>
      <c r="I5" s="128"/>
      <c r="J5" s="147"/>
      <c r="K5" s="148">
        <v>15</v>
      </c>
      <c r="L5" s="128" t="s">
        <v>50</v>
      </c>
      <c r="M5" s="131">
        <v>3</v>
      </c>
      <c r="N5" s="130"/>
      <c r="O5" s="128"/>
      <c r="P5" s="149"/>
      <c r="Q5" s="151">
        <f t="shared" si="0"/>
        <v>15</v>
      </c>
      <c r="R5" s="132">
        <f t="shared" si="1"/>
        <v>3</v>
      </c>
    </row>
    <row r="6" spans="1:18" ht="12.75">
      <c r="A6" s="415"/>
      <c r="B6" s="133" t="s">
        <v>32</v>
      </c>
      <c r="C6" s="134" t="s">
        <v>28</v>
      </c>
      <c r="D6" s="93" t="s">
        <v>85</v>
      </c>
      <c r="E6" s="146"/>
      <c r="F6" s="128"/>
      <c r="G6" s="129"/>
      <c r="H6" s="128"/>
      <c r="I6" s="128"/>
      <c r="J6" s="147"/>
      <c r="K6" s="148"/>
      <c r="L6" s="128"/>
      <c r="M6" s="131"/>
      <c r="N6" s="130">
        <v>10</v>
      </c>
      <c r="O6" s="128" t="s">
        <v>50</v>
      </c>
      <c r="P6" s="149">
        <v>3</v>
      </c>
      <c r="Q6" s="151">
        <f t="shared" si="0"/>
        <v>10</v>
      </c>
      <c r="R6" s="132">
        <f t="shared" si="1"/>
        <v>3</v>
      </c>
    </row>
    <row r="7" spans="1:18" ht="12.75">
      <c r="A7" s="415"/>
      <c r="B7" s="133" t="s">
        <v>11</v>
      </c>
      <c r="C7" s="127" t="s">
        <v>28</v>
      </c>
      <c r="D7" s="92" t="s">
        <v>82</v>
      </c>
      <c r="E7" s="148">
        <v>30</v>
      </c>
      <c r="F7" s="71" t="s">
        <v>49</v>
      </c>
      <c r="G7" s="131">
        <v>5</v>
      </c>
      <c r="H7" s="130">
        <v>30</v>
      </c>
      <c r="I7" s="128" t="s">
        <v>49</v>
      </c>
      <c r="J7" s="149">
        <v>5</v>
      </c>
      <c r="K7" s="154"/>
      <c r="L7" s="127"/>
      <c r="M7" s="127"/>
      <c r="N7" s="127"/>
      <c r="O7" s="127"/>
      <c r="P7" s="155"/>
      <c r="Q7" s="151">
        <f>SUM(E7,H7,K7,N7)</f>
        <v>60</v>
      </c>
      <c r="R7" s="132">
        <f>SUM(G7,J7,M7,P7)</f>
        <v>10</v>
      </c>
    </row>
    <row r="8" spans="1:18" ht="12.75">
      <c r="A8" s="415"/>
      <c r="B8" s="69" t="s">
        <v>71</v>
      </c>
      <c r="C8" s="134" t="s">
        <v>10</v>
      </c>
      <c r="D8" s="93" t="s">
        <v>85</v>
      </c>
      <c r="E8" s="146"/>
      <c r="F8" s="71"/>
      <c r="G8" s="129"/>
      <c r="H8" s="128"/>
      <c r="I8" s="71"/>
      <c r="J8" s="147"/>
      <c r="K8" s="148">
        <v>15</v>
      </c>
      <c r="L8" s="71" t="s">
        <v>50</v>
      </c>
      <c r="M8" s="131">
        <v>0.5</v>
      </c>
      <c r="N8" s="130">
        <v>15</v>
      </c>
      <c r="O8" s="71" t="s">
        <v>50</v>
      </c>
      <c r="P8" s="149">
        <v>1</v>
      </c>
      <c r="Q8" s="151">
        <f t="shared" si="0"/>
        <v>30</v>
      </c>
      <c r="R8" s="132">
        <f t="shared" si="1"/>
        <v>1.5</v>
      </c>
    </row>
    <row r="9" spans="1:18" ht="12.75">
      <c r="A9" s="415"/>
      <c r="B9" s="133" t="s">
        <v>35</v>
      </c>
      <c r="C9" s="134" t="s">
        <v>10</v>
      </c>
      <c r="D9" s="93" t="s">
        <v>86</v>
      </c>
      <c r="E9" s="146">
        <v>30</v>
      </c>
      <c r="F9" s="71" t="s">
        <v>51</v>
      </c>
      <c r="G9" s="129">
        <v>1</v>
      </c>
      <c r="H9" s="128">
        <v>30</v>
      </c>
      <c r="I9" s="71" t="s">
        <v>52</v>
      </c>
      <c r="J9" s="147">
        <v>2</v>
      </c>
      <c r="K9" s="148"/>
      <c r="L9" s="128"/>
      <c r="M9" s="131"/>
      <c r="N9" s="130"/>
      <c r="O9" s="128"/>
      <c r="P9" s="149"/>
      <c r="Q9" s="151">
        <f t="shared" si="0"/>
        <v>60</v>
      </c>
      <c r="R9" s="132">
        <f t="shared" si="1"/>
        <v>3</v>
      </c>
    </row>
    <row r="10" spans="1:18" ht="12.75">
      <c r="A10" s="415"/>
      <c r="B10" s="133" t="s">
        <v>34</v>
      </c>
      <c r="C10" s="134" t="s">
        <v>10</v>
      </c>
      <c r="D10" s="93" t="s">
        <v>83</v>
      </c>
      <c r="E10" s="148">
        <v>75</v>
      </c>
      <c r="F10" s="71" t="s">
        <v>50</v>
      </c>
      <c r="G10" s="131">
        <v>4</v>
      </c>
      <c r="H10" s="130">
        <v>75</v>
      </c>
      <c r="I10" s="73" t="s">
        <v>50</v>
      </c>
      <c r="J10" s="149">
        <v>4</v>
      </c>
      <c r="K10" s="154"/>
      <c r="L10" s="127"/>
      <c r="M10" s="127"/>
      <c r="N10" s="127"/>
      <c r="O10" s="127"/>
      <c r="P10" s="155"/>
      <c r="Q10" s="151">
        <f t="shared" si="0"/>
        <v>150</v>
      </c>
      <c r="R10" s="132">
        <f t="shared" si="1"/>
        <v>8</v>
      </c>
    </row>
    <row r="11" spans="1:18" ht="12.75">
      <c r="A11" s="415"/>
      <c r="B11" s="133" t="s">
        <v>48</v>
      </c>
      <c r="C11" s="134" t="s">
        <v>28</v>
      </c>
      <c r="D11" s="141" t="s">
        <v>38</v>
      </c>
      <c r="E11" s="146">
        <v>15</v>
      </c>
      <c r="F11" s="71" t="s">
        <v>50</v>
      </c>
      <c r="G11" s="129">
        <v>1</v>
      </c>
      <c r="H11" s="128">
        <v>15</v>
      </c>
      <c r="I11" s="73" t="s">
        <v>50</v>
      </c>
      <c r="J11" s="147">
        <v>1</v>
      </c>
      <c r="K11" s="148">
        <v>15</v>
      </c>
      <c r="L11" s="73" t="s">
        <v>50</v>
      </c>
      <c r="M11" s="131">
        <v>1</v>
      </c>
      <c r="N11" s="130"/>
      <c r="O11" s="73"/>
      <c r="P11" s="149"/>
      <c r="Q11" s="151">
        <f>SUM(E11,H11,K11,N11)</f>
        <v>45</v>
      </c>
      <c r="R11" s="132">
        <f>SUM(G11,J11,M11,P11)</f>
        <v>3</v>
      </c>
    </row>
    <row r="12" spans="1:18" ht="12.75">
      <c r="A12" s="361" t="s">
        <v>80</v>
      </c>
      <c r="B12" s="69" t="s">
        <v>67</v>
      </c>
      <c r="C12" s="127" t="s">
        <v>10</v>
      </c>
      <c r="D12" s="92" t="s">
        <v>86</v>
      </c>
      <c r="E12" s="148">
        <v>30</v>
      </c>
      <c r="F12" s="71" t="s">
        <v>50</v>
      </c>
      <c r="G12" s="131">
        <v>1</v>
      </c>
      <c r="H12" s="130">
        <v>30</v>
      </c>
      <c r="I12" s="73" t="s">
        <v>52</v>
      </c>
      <c r="J12" s="149">
        <v>2</v>
      </c>
      <c r="K12" s="154"/>
      <c r="L12" s="127"/>
      <c r="M12" s="127"/>
      <c r="N12" s="127"/>
      <c r="O12" s="127"/>
      <c r="P12" s="155"/>
      <c r="Q12" s="151">
        <f t="shared" si="0"/>
        <v>60</v>
      </c>
      <c r="R12" s="132">
        <f t="shared" si="1"/>
        <v>3</v>
      </c>
    </row>
    <row r="13" spans="1:18" ht="12.75">
      <c r="A13" s="407"/>
      <c r="B13" s="133" t="s">
        <v>36</v>
      </c>
      <c r="C13" s="127" t="s">
        <v>10</v>
      </c>
      <c r="D13" s="92" t="s">
        <v>83</v>
      </c>
      <c r="E13" s="148">
        <v>15</v>
      </c>
      <c r="F13" s="71" t="s">
        <v>50</v>
      </c>
      <c r="G13" s="74">
        <v>0.5</v>
      </c>
      <c r="H13" s="130">
        <v>15</v>
      </c>
      <c r="I13" s="73" t="s">
        <v>52</v>
      </c>
      <c r="J13" s="149">
        <v>1</v>
      </c>
      <c r="K13" s="148"/>
      <c r="L13" s="130"/>
      <c r="M13" s="131"/>
      <c r="N13" s="130"/>
      <c r="O13" s="130"/>
      <c r="P13" s="149"/>
      <c r="Q13" s="151">
        <f t="shared" si="0"/>
        <v>30</v>
      </c>
      <c r="R13" s="132">
        <f t="shared" si="1"/>
        <v>1.5</v>
      </c>
    </row>
    <row r="14" spans="1:18" ht="12.75">
      <c r="A14" s="407"/>
      <c r="B14" s="133" t="s">
        <v>19</v>
      </c>
      <c r="C14" s="127" t="s">
        <v>10</v>
      </c>
      <c r="D14" s="92" t="s">
        <v>83</v>
      </c>
      <c r="E14" s="146">
        <v>30</v>
      </c>
      <c r="F14" s="71" t="s">
        <v>50</v>
      </c>
      <c r="G14" s="129">
        <v>1</v>
      </c>
      <c r="H14" s="128">
        <v>30</v>
      </c>
      <c r="I14" s="71" t="s">
        <v>52</v>
      </c>
      <c r="J14" s="147">
        <v>2</v>
      </c>
      <c r="K14" s="148"/>
      <c r="L14" s="130"/>
      <c r="M14" s="131"/>
      <c r="N14" s="130"/>
      <c r="O14" s="130"/>
      <c r="P14" s="149"/>
      <c r="Q14" s="151">
        <f>SUM(E14,H14,K14,N14)</f>
        <v>60</v>
      </c>
      <c r="R14" s="132">
        <f>SUM(G14,J14,M14,P14)</f>
        <v>3</v>
      </c>
    </row>
    <row r="15" spans="1:18" ht="12.75">
      <c r="A15" s="407"/>
      <c r="B15" s="133" t="s">
        <v>20</v>
      </c>
      <c r="C15" s="127" t="s">
        <v>10</v>
      </c>
      <c r="D15" s="92" t="s">
        <v>83</v>
      </c>
      <c r="E15" s="146">
        <v>30</v>
      </c>
      <c r="F15" s="71" t="s">
        <v>50</v>
      </c>
      <c r="G15" s="129">
        <v>1</v>
      </c>
      <c r="H15" s="128">
        <v>30</v>
      </c>
      <c r="I15" s="71" t="s">
        <v>52</v>
      </c>
      <c r="J15" s="147">
        <v>2</v>
      </c>
      <c r="K15" s="148"/>
      <c r="L15" s="130"/>
      <c r="M15" s="131"/>
      <c r="N15" s="130"/>
      <c r="O15" s="130"/>
      <c r="P15" s="149"/>
      <c r="Q15" s="151">
        <f>SUM(E15,H15,K15,N15)</f>
        <v>60</v>
      </c>
      <c r="R15" s="132">
        <f>SUM(G15,J15,M15,P15)</f>
        <v>3</v>
      </c>
    </row>
    <row r="16" spans="1:18" ht="25.5">
      <c r="A16" s="408"/>
      <c r="B16" s="136" t="s">
        <v>69</v>
      </c>
      <c r="C16" s="127" t="s">
        <v>10</v>
      </c>
      <c r="D16" s="92" t="s">
        <v>83</v>
      </c>
      <c r="E16" s="146">
        <v>15</v>
      </c>
      <c r="F16" s="71" t="s">
        <v>50</v>
      </c>
      <c r="G16" s="129">
        <v>0.5</v>
      </c>
      <c r="H16" s="128"/>
      <c r="I16" s="128"/>
      <c r="J16" s="147"/>
      <c r="K16" s="148"/>
      <c r="L16" s="73"/>
      <c r="M16" s="131"/>
      <c r="N16" s="130"/>
      <c r="O16" s="130"/>
      <c r="P16" s="149"/>
      <c r="Q16" s="151">
        <f>SUM(E16,H16,K16,N16)</f>
        <v>15</v>
      </c>
      <c r="R16" s="132">
        <f>SUM(G16,J16,M16,P16)</f>
        <v>0.5</v>
      </c>
    </row>
    <row r="17" spans="1:18" ht="12.75">
      <c r="A17" s="361" t="s">
        <v>81</v>
      </c>
      <c r="B17" s="69" t="s">
        <v>77</v>
      </c>
      <c r="C17" s="70" t="s">
        <v>10</v>
      </c>
      <c r="D17" s="92" t="s">
        <v>83</v>
      </c>
      <c r="E17" s="148">
        <v>30</v>
      </c>
      <c r="F17" s="71" t="s">
        <v>51</v>
      </c>
      <c r="G17" s="74">
        <v>2</v>
      </c>
      <c r="H17" s="130"/>
      <c r="I17" s="73"/>
      <c r="J17" s="149"/>
      <c r="K17" s="148"/>
      <c r="L17" s="130"/>
      <c r="M17" s="131"/>
      <c r="N17" s="130"/>
      <c r="O17" s="130"/>
      <c r="P17" s="149"/>
      <c r="Q17" s="151">
        <f t="shared" si="0"/>
        <v>30</v>
      </c>
      <c r="R17" s="77">
        <f>SUM(G17)</f>
        <v>2</v>
      </c>
    </row>
    <row r="18" spans="1:18" ht="12.75">
      <c r="A18" s="407"/>
      <c r="B18" s="69" t="s">
        <v>78</v>
      </c>
      <c r="C18" s="127" t="s">
        <v>10</v>
      </c>
      <c r="D18" s="92" t="s">
        <v>83</v>
      </c>
      <c r="E18" s="146"/>
      <c r="F18" s="73"/>
      <c r="G18" s="129"/>
      <c r="H18" s="128">
        <v>30</v>
      </c>
      <c r="I18" s="73" t="s">
        <v>51</v>
      </c>
      <c r="J18" s="147">
        <v>2</v>
      </c>
      <c r="K18" s="148"/>
      <c r="L18" s="73"/>
      <c r="M18" s="131"/>
      <c r="N18" s="130"/>
      <c r="O18" s="73"/>
      <c r="P18" s="149"/>
      <c r="Q18" s="151">
        <f t="shared" si="0"/>
        <v>30</v>
      </c>
      <c r="R18" s="132">
        <f t="shared" si="1"/>
        <v>2</v>
      </c>
    </row>
    <row r="19" spans="1:18" ht="12.75">
      <c r="A19" s="407"/>
      <c r="B19" s="135" t="s">
        <v>70</v>
      </c>
      <c r="C19" s="134" t="s">
        <v>10</v>
      </c>
      <c r="D19" s="93" t="s">
        <v>83</v>
      </c>
      <c r="E19" s="146">
        <v>30</v>
      </c>
      <c r="F19" s="71" t="s">
        <v>52</v>
      </c>
      <c r="G19" s="129">
        <v>2</v>
      </c>
      <c r="H19" s="128"/>
      <c r="I19" s="71"/>
      <c r="J19" s="147"/>
      <c r="K19" s="148"/>
      <c r="L19" s="130"/>
      <c r="M19" s="131"/>
      <c r="N19" s="130"/>
      <c r="O19" s="130"/>
      <c r="P19" s="149"/>
      <c r="Q19" s="151">
        <f>SUM(E19,H19,K19,N19)</f>
        <v>30</v>
      </c>
      <c r="R19" s="132">
        <f>SUM(G19,J19,M19,P19)</f>
        <v>2</v>
      </c>
    </row>
    <row r="20" spans="1:18" ht="12.75">
      <c r="A20" s="407"/>
      <c r="B20" s="133" t="s">
        <v>21</v>
      </c>
      <c r="C20" s="127" t="s">
        <v>10</v>
      </c>
      <c r="D20" s="92" t="s">
        <v>83</v>
      </c>
      <c r="E20" s="146"/>
      <c r="F20" s="130"/>
      <c r="G20" s="129"/>
      <c r="H20" s="128"/>
      <c r="I20" s="71"/>
      <c r="J20" s="147"/>
      <c r="K20" s="148">
        <v>30</v>
      </c>
      <c r="L20" s="73" t="s">
        <v>52</v>
      </c>
      <c r="M20" s="131">
        <v>2</v>
      </c>
      <c r="N20" s="130"/>
      <c r="O20" s="130"/>
      <c r="P20" s="149"/>
      <c r="Q20" s="151">
        <f>SUM(E20,H20,K20,N20)</f>
        <v>30</v>
      </c>
      <c r="R20" s="132">
        <f>SUM(G20,J20,M20,P20)</f>
        <v>2</v>
      </c>
    </row>
    <row r="21" spans="1:18" ht="12.75">
      <c r="A21" s="407"/>
      <c r="B21" s="84" t="s">
        <v>41</v>
      </c>
      <c r="C21" s="134" t="s">
        <v>28</v>
      </c>
      <c r="D21" s="93" t="s">
        <v>86</v>
      </c>
      <c r="E21" s="146">
        <v>30</v>
      </c>
      <c r="F21" s="71" t="s">
        <v>51</v>
      </c>
      <c r="G21" s="129">
        <v>2</v>
      </c>
      <c r="H21" s="128">
        <v>30</v>
      </c>
      <c r="I21" s="73" t="s">
        <v>52</v>
      </c>
      <c r="J21" s="147">
        <v>3</v>
      </c>
      <c r="K21" s="146"/>
      <c r="L21" s="73"/>
      <c r="M21" s="129"/>
      <c r="N21" s="130"/>
      <c r="O21" s="130"/>
      <c r="P21" s="149"/>
      <c r="Q21" s="151">
        <f t="shared" si="0"/>
        <v>60</v>
      </c>
      <c r="R21" s="77">
        <f>SUM(G21,J21)</f>
        <v>5</v>
      </c>
    </row>
    <row r="22" spans="1:18" ht="12.75">
      <c r="A22" s="407"/>
      <c r="B22" s="84" t="s">
        <v>14</v>
      </c>
      <c r="C22" s="80" t="s">
        <v>28</v>
      </c>
      <c r="D22" s="93" t="s">
        <v>86</v>
      </c>
      <c r="E22" s="146">
        <v>30</v>
      </c>
      <c r="F22" s="71" t="s">
        <v>50</v>
      </c>
      <c r="G22" s="129">
        <v>1</v>
      </c>
      <c r="H22" s="128"/>
      <c r="I22" s="73"/>
      <c r="J22" s="147"/>
      <c r="K22" s="146"/>
      <c r="L22" s="73"/>
      <c r="M22" s="129"/>
      <c r="N22" s="130"/>
      <c r="O22" s="130"/>
      <c r="P22" s="149"/>
      <c r="Q22" s="151">
        <f>SUM(E22)</f>
        <v>30</v>
      </c>
      <c r="R22" s="77">
        <f>SUM(G22)</f>
        <v>1</v>
      </c>
    </row>
    <row r="23" spans="1:18" ht="13.5" thickBot="1">
      <c r="A23" s="408"/>
      <c r="B23" s="135" t="s">
        <v>47</v>
      </c>
      <c r="C23" s="134" t="s">
        <v>15</v>
      </c>
      <c r="D23" s="141"/>
      <c r="E23" s="233"/>
      <c r="F23" s="234"/>
      <c r="G23" s="235">
        <v>2</v>
      </c>
      <c r="H23" s="234"/>
      <c r="I23" s="234"/>
      <c r="J23" s="236"/>
      <c r="K23" s="237"/>
      <c r="L23" s="238"/>
      <c r="M23" s="239">
        <v>6</v>
      </c>
      <c r="N23" s="238"/>
      <c r="O23" s="238"/>
      <c r="P23" s="240">
        <v>4</v>
      </c>
      <c r="Q23" s="232"/>
      <c r="R23" s="249">
        <f>SUM(G23,J23,M23,P23)</f>
        <v>12</v>
      </c>
    </row>
    <row r="24" spans="1:18" ht="13.5" thickTop="1">
      <c r="A24" s="2"/>
      <c r="B24" s="137"/>
      <c r="C24" s="87"/>
      <c r="D24" s="142" t="s">
        <v>17</v>
      </c>
      <c r="E24" s="241"/>
      <c r="F24" s="242"/>
      <c r="G24" s="243">
        <f>SUM(G4:G23)</f>
        <v>34</v>
      </c>
      <c r="H24" s="242"/>
      <c r="I24" s="242"/>
      <c r="J24" s="244">
        <f>SUM(J4:J23)</f>
        <v>34</v>
      </c>
      <c r="K24" s="245"/>
      <c r="L24" s="246"/>
      <c r="M24" s="247">
        <f>SUM(M4:M23)</f>
        <v>22.5</v>
      </c>
      <c r="N24" s="246"/>
      <c r="O24" s="246"/>
      <c r="P24" s="248">
        <f>SUM(P4:P23)</f>
        <v>31</v>
      </c>
      <c r="Q24" s="250"/>
      <c r="R24" s="251">
        <f>SUM(R4:R23)</f>
        <v>121.5</v>
      </c>
    </row>
    <row r="25" spans="1:18" ht="15" customHeight="1" thickBot="1">
      <c r="A25" s="3"/>
      <c r="B25" s="88"/>
      <c r="C25" s="88"/>
      <c r="D25" s="143" t="s">
        <v>42</v>
      </c>
      <c r="E25" s="410">
        <f>SUM(G24,J24)</f>
        <v>68</v>
      </c>
      <c r="F25" s="411"/>
      <c r="G25" s="411"/>
      <c r="H25" s="411"/>
      <c r="I25" s="411"/>
      <c r="J25" s="412"/>
      <c r="K25" s="410">
        <f>SUM(M24,P24)</f>
        <v>53.5</v>
      </c>
      <c r="L25" s="411"/>
      <c r="M25" s="411"/>
      <c r="N25" s="411"/>
      <c r="O25" s="411"/>
      <c r="P25" s="412"/>
      <c r="Q25" s="150"/>
      <c r="R25" s="399" t="s">
        <v>2</v>
      </c>
    </row>
    <row r="26" spans="1:18" ht="13.5" thickTop="1">
      <c r="A26" s="3"/>
      <c r="B26" s="88"/>
      <c r="C26" s="88"/>
      <c r="D26" s="88"/>
      <c r="E26" s="138"/>
      <c r="F26" s="138"/>
      <c r="G26" s="138"/>
      <c r="H26" s="138"/>
      <c r="I26" s="138"/>
      <c r="J26" s="138"/>
      <c r="K26" s="139"/>
      <c r="L26" s="139"/>
      <c r="M26" s="139"/>
      <c r="N26" s="139"/>
      <c r="O26" s="139"/>
      <c r="P26" s="139"/>
      <c r="Q26" s="140">
        <f>SUM(R5,R6,R7,R11,R21,R23)</f>
        <v>36</v>
      </c>
      <c r="R26" s="399"/>
    </row>
    <row r="27" spans="1:18" ht="12.75">
      <c r="A27" s="3"/>
      <c r="B27" s="3"/>
      <c r="C27" s="3"/>
      <c r="D27" s="3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3"/>
      <c r="R27" s="3"/>
    </row>
    <row r="35" ht="12.75">
      <c r="C35" s="1" t="s">
        <v>53</v>
      </c>
    </row>
  </sheetData>
  <sheetProtection/>
  <mergeCells count="18">
    <mergeCell ref="A1:A3"/>
    <mergeCell ref="B1:B3"/>
    <mergeCell ref="C1:C3"/>
    <mergeCell ref="D1:D3"/>
    <mergeCell ref="E1:J1"/>
    <mergeCell ref="K1:P1"/>
    <mergeCell ref="Q1:Q3"/>
    <mergeCell ref="R1:R3"/>
    <mergeCell ref="E2:G2"/>
    <mergeCell ref="H2:J2"/>
    <mergeCell ref="K2:M2"/>
    <mergeCell ref="N2:P2"/>
    <mergeCell ref="A4:A11"/>
    <mergeCell ref="A12:A16"/>
    <mergeCell ref="A17:A23"/>
    <mergeCell ref="E25:J25"/>
    <mergeCell ref="K25:P25"/>
    <mergeCell ref="R25:R26"/>
  </mergeCells>
  <printOptions/>
  <pageMargins left="0.25" right="1.2916666666666667" top="0.75" bottom="0.75" header="0.3" footer="0.3"/>
  <pageSetup fitToHeight="1" fitToWidth="1" horizontalDpi="600" verticalDpi="600" orientation="landscape" paperSize="9" scale="94" r:id="rId1"/>
  <headerFooter>
    <oddHeader>&amp;CHarfa
Studia II stopnia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34"/>
  <sheetViews>
    <sheetView view="pageLayout" zoomScaleNormal="90" workbookViewId="0" topLeftCell="A1">
      <selection activeCell="J29" sqref="J29"/>
    </sheetView>
  </sheetViews>
  <sheetFormatPr defaultColWidth="9.140625" defaultRowHeight="15"/>
  <cols>
    <col min="1" max="1" width="13.57421875" style="1" customWidth="1"/>
    <col min="2" max="2" width="36.140625" style="1" bestFit="1" customWidth="1"/>
    <col min="3" max="3" width="12.7109375" style="1" bestFit="1" customWidth="1"/>
    <col min="4" max="4" width="7.7109375" style="1" bestFit="1" customWidth="1"/>
    <col min="5" max="5" width="5.00390625" style="1" bestFit="1" customWidth="1"/>
    <col min="6" max="6" width="3.7109375" style="1" bestFit="1" customWidth="1"/>
    <col min="7" max="7" width="5.140625" style="1" customWidth="1"/>
    <col min="8" max="8" width="5.00390625" style="1" bestFit="1" customWidth="1"/>
    <col min="9" max="9" width="3.7109375" style="1" bestFit="1" customWidth="1"/>
    <col min="10" max="11" width="5.00390625" style="1" bestFit="1" customWidth="1"/>
    <col min="12" max="12" width="3.7109375" style="1" bestFit="1" customWidth="1"/>
    <col min="13" max="13" width="4.7109375" style="1" bestFit="1" customWidth="1"/>
    <col min="14" max="14" width="5.00390625" style="1" bestFit="1" customWidth="1"/>
    <col min="15" max="15" width="3.7109375" style="1" bestFit="1" customWidth="1"/>
    <col min="16" max="16" width="4.7109375" style="1" bestFit="1" customWidth="1"/>
    <col min="17" max="18" width="6.00390625" style="1" bestFit="1" customWidth="1"/>
    <col min="19" max="20" width="0.2890625" style="1" customWidth="1"/>
    <col min="21" max="16384" width="9.140625" style="1" customWidth="1"/>
  </cols>
  <sheetData>
    <row r="1" spans="1:18" ht="13.5" thickTop="1">
      <c r="A1" s="372" t="s">
        <v>33</v>
      </c>
      <c r="B1" s="382" t="s">
        <v>65</v>
      </c>
      <c r="C1" s="396" t="s">
        <v>29</v>
      </c>
      <c r="D1" s="413" t="s">
        <v>45</v>
      </c>
      <c r="E1" s="393" t="s">
        <v>0</v>
      </c>
      <c r="F1" s="394"/>
      <c r="G1" s="394"/>
      <c r="H1" s="394"/>
      <c r="I1" s="394"/>
      <c r="J1" s="395"/>
      <c r="K1" s="401" t="s">
        <v>8</v>
      </c>
      <c r="L1" s="402"/>
      <c r="M1" s="402"/>
      <c r="N1" s="402"/>
      <c r="O1" s="402"/>
      <c r="P1" s="403"/>
      <c r="Q1" s="400" t="s">
        <v>44</v>
      </c>
      <c r="R1" s="396" t="s">
        <v>2</v>
      </c>
    </row>
    <row r="2" spans="1:18" ht="12.75">
      <c r="A2" s="396"/>
      <c r="B2" s="409"/>
      <c r="C2" s="396"/>
      <c r="D2" s="413"/>
      <c r="E2" s="414" t="s">
        <v>1</v>
      </c>
      <c r="F2" s="397"/>
      <c r="G2" s="397"/>
      <c r="H2" s="397" t="s">
        <v>3</v>
      </c>
      <c r="I2" s="397"/>
      <c r="J2" s="398"/>
      <c r="K2" s="404" t="s">
        <v>4</v>
      </c>
      <c r="L2" s="405"/>
      <c r="M2" s="405"/>
      <c r="N2" s="405" t="s">
        <v>5</v>
      </c>
      <c r="O2" s="405"/>
      <c r="P2" s="406"/>
      <c r="Q2" s="400"/>
      <c r="R2" s="396"/>
    </row>
    <row r="3" spans="1:18" ht="12.75">
      <c r="A3" s="396"/>
      <c r="B3" s="409"/>
      <c r="C3" s="396"/>
      <c r="D3" s="413"/>
      <c r="E3" s="144" t="s">
        <v>43</v>
      </c>
      <c r="F3" s="123" t="s">
        <v>30</v>
      </c>
      <c r="G3" s="125" t="s">
        <v>2</v>
      </c>
      <c r="H3" s="123" t="s">
        <v>43</v>
      </c>
      <c r="I3" s="123" t="s">
        <v>30</v>
      </c>
      <c r="J3" s="145" t="s">
        <v>2</v>
      </c>
      <c r="K3" s="152" t="s">
        <v>43</v>
      </c>
      <c r="L3" s="123" t="s">
        <v>30</v>
      </c>
      <c r="M3" s="126" t="s">
        <v>2</v>
      </c>
      <c r="N3" s="124" t="s">
        <v>43</v>
      </c>
      <c r="O3" s="123" t="s">
        <v>30</v>
      </c>
      <c r="P3" s="153" t="s">
        <v>2</v>
      </c>
      <c r="Q3" s="400"/>
      <c r="R3" s="396"/>
    </row>
    <row r="4" spans="1:18" ht="12.75">
      <c r="A4" s="360" t="s">
        <v>79</v>
      </c>
      <c r="B4" s="69" t="s">
        <v>87</v>
      </c>
      <c r="C4" s="127" t="s">
        <v>10</v>
      </c>
      <c r="D4" s="92" t="s">
        <v>82</v>
      </c>
      <c r="E4" s="146">
        <v>30</v>
      </c>
      <c r="F4" s="128" t="s">
        <v>49</v>
      </c>
      <c r="G4" s="129">
        <v>10</v>
      </c>
      <c r="H4" s="128">
        <v>30</v>
      </c>
      <c r="I4" s="128" t="s">
        <v>49</v>
      </c>
      <c r="J4" s="147">
        <v>10</v>
      </c>
      <c r="K4" s="148">
        <v>30</v>
      </c>
      <c r="L4" s="71" t="s">
        <v>49</v>
      </c>
      <c r="M4" s="74">
        <v>10</v>
      </c>
      <c r="N4" s="130">
        <v>30</v>
      </c>
      <c r="O4" s="128" t="s">
        <v>50</v>
      </c>
      <c r="P4" s="149">
        <v>23</v>
      </c>
      <c r="Q4" s="151">
        <f aca="true" t="shared" si="0" ref="Q4:Q20">SUM(E4,H4,K4,N4)</f>
        <v>120</v>
      </c>
      <c r="R4" s="132">
        <f aca="true" t="shared" si="1" ref="R4:R17">SUM(G4,J4,M4,P4)</f>
        <v>53</v>
      </c>
    </row>
    <row r="5" spans="1:18" ht="12.75">
      <c r="A5" s="415"/>
      <c r="B5" s="133" t="s">
        <v>31</v>
      </c>
      <c r="C5" s="134" t="s">
        <v>28</v>
      </c>
      <c r="D5" s="93" t="s">
        <v>86</v>
      </c>
      <c r="E5" s="146"/>
      <c r="F5" s="128"/>
      <c r="G5" s="129"/>
      <c r="H5" s="128"/>
      <c r="I5" s="128"/>
      <c r="J5" s="147"/>
      <c r="K5" s="148">
        <v>15</v>
      </c>
      <c r="L5" s="128" t="s">
        <v>50</v>
      </c>
      <c r="M5" s="131">
        <v>3</v>
      </c>
      <c r="N5" s="130"/>
      <c r="O5" s="128"/>
      <c r="P5" s="149"/>
      <c r="Q5" s="151">
        <f t="shared" si="0"/>
        <v>15</v>
      </c>
      <c r="R5" s="132">
        <f t="shared" si="1"/>
        <v>3</v>
      </c>
    </row>
    <row r="6" spans="1:18" ht="12.75">
      <c r="A6" s="415"/>
      <c r="B6" s="133" t="s">
        <v>32</v>
      </c>
      <c r="C6" s="134" t="s">
        <v>28</v>
      </c>
      <c r="D6" s="93" t="s">
        <v>85</v>
      </c>
      <c r="E6" s="146"/>
      <c r="F6" s="128"/>
      <c r="G6" s="129"/>
      <c r="H6" s="128"/>
      <c r="I6" s="128"/>
      <c r="J6" s="147"/>
      <c r="K6" s="148"/>
      <c r="L6" s="128"/>
      <c r="M6" s="131"/>
      <c r="N6" s="130">
        <v>10</v>
      </c>
      <c r="O6" s="128" t="s">
        <v>50</v>
      </c>
      <c r="P6" s="149">
        <v>3</v>
      </c>
      <c r="Q6" s="151">
        <f t="shared" si="0"/>
        <v>10</v>
      </c>
      <c r="R6" s="132">
        <f t="shared" si="1"/>
        <v>3</v>
      </c>
    </row>
    <row r="7" spans="1:18" ht="12.75">
      <c r="A7" s="415"/>
      <c r="B7" s="133" t="s">
        <v>11</v>
      </c>
      <c r="C7" s="127" t="s">
        <v>28</v>
      </c>
      <c r="D7" s="92" t="s">
        <v>82</v>
      </c>
      <c r="E7" s="148">
        <v>30</v>
      </c>
      <c r="F7" s="71" t="s">
        <v>49</v>
      </c>
      <c r="G7" s="131">
        <v>5</v>
      </c>
      <c r="H7" s="130">
        <v>30</v>
      </c>
      <c r="I7" s="128" t="s">
        <v>49</v>
      </c>
      <c r="J7" s="149">
        <v>5</v>
      </c>
      <c r="K7" s="154"/>
      <c r="L7" s="127"/>
      <c r="M7" s="127"/>
      <c r="N7" s="127"/>
      <c r="O7" s="127"/>
      <c r="P7" s="155"/>
      <c r="Q7" s="151">
        <f>SUM(E7,H7,K7,N7)</f>
        <v>60</v>
      </c>
      <c r="R7" s="132">
        <f>SUM(G7,J7,M7,P7)</f>
        <v>10</v>
      </c>
    </row>
    <row r="8" spans="1:18" ht="12.75">
      <c r="A8" s="415"/>
      <c r="B8" s="69" t="s">
        <v>71</v>
      </c>
      <c r="C8" s="134" t="s">
        <v>10</v>
      </c>
      <c r="D8" s="93" t="s">
        <v>85</v>
      </c>
      <c r="E8" s="146"/>
      <c r="F8" s="71"/>
      <c r="G8" s="129"/>
      <c r="H8" s="128"/>
      <c r="I8" s="71"/>
      <c r="J8" s="147"/>
      <c r="K8" s="148">
        <v>15</v>
      </c>
      <c r="L8" s="71" t="s">
        <v>50</v>
      </c>
      <c r="M8" s="131">
        <v>0.5</v>
      </c>
      <c r="N8" s="130">
        <v>15</v>
      </c>
      <c r="O8" s="71" t="s">
        <v>50</v>
      </c>
      <c r="P8" s="149">
        <v>1</v>
      </c>
      <c r="Q8" s="151">
        <f t="shared" si="0"/>
        <v>30</v>
      </c>
      <c r="R8" s="132">
        <f t="shared" si="1"/>
        <v>1.5</v>
      </c>
    </row>
    <row r="9" spans="1:18" ht="12.75">
      <c r="A9" s="415"/>
      <c r="B9" s="69" t="s">
        <v>22</v>
      </c>
      <c r="C9" s="134" t="s">
        <v>10</v>
      </c>
      <c r="D9" s="93" t="s">
        <v>84</v>
      </c>
      <c r="E9" s="148">
        <v>60</v>
      </c>
      <c r="F9" s="71" t="s">
        <v>50</v>
      </c>
      <c r="G9" s="131">
        <v>4</v>
      </c>
      <c r="H9" s="130">
        <v>60</v>
      </c>
      <c r="I9" s="73" t="s">
        <v>50</v>
      </c>
      <c r="J9" s="149">
        <v>4</v>
      </c>
      <c r="K9" s="154"/>
      <c r="L9" s="127"/>
      <c r="M9" s="127"/>
      <c r="N9" s="127"/>
      <c r="O9" s="127"/>
      <c r="P9" s="155"/>
      <c r="Q9" s="151">
        <f t="shared" si="0"/>
        <v>120</v>
      </c>
      <c r="R9" s="132">
        <f t="shared" si="1"/>
        <v>8</v>
      </c>
    </row>
    <row r="10" spans="1:18" ht="12.75">
      <c r="A10" s="415"/>
      <c r="B10" s="133" t="s">
        <v>48</v>
      </c>
      <c r="C10" s="134" t="s">
        <v>28</v>
      </c>
      <c r="D10" s="141" t="s">
        <v>38</v>
      </c>
      <c r="E10" s="146">
        <v>15</v>
      </c>
      <c r="F10" s="71" t="s">
        <v>50</v>
      </c>
      <c r="G10" s="129">
        <v>1</v>
      </c>
      <c r="H10" s="128">
        <v>15</v>
      </c>
      <c r="I10" s="73" t="s">
        <v>50</v>
      </c>
      <c r="J10" s="147">
        <v>1</v>
      </c>
      <c r="K10" s="148">
        <v>15</v>
      </c>
      <c r="L10" s="73" t="s">
        <v>50</v>
      </c>
      <c r="M10" s="131">
        <v>1</v>
      </c>
      <c r="N10" s="130"/>
      <c r="O10" s="73"/>
      <c r="P10" s="149"/>
      <c r="Q10" s="151">
        <f>SUM(E10,H10,K10,N10)</f>
        <v>45</v>
      </c>
      <c r="R10" s="132">
        <f>SUM(G10,J10,M10,P10)</f>
        <v>3</v>
      </c>
    </row>
    <row r="11" spans="1:18" ht="12.75">
      <c r="A11" s="361" t="s">
        <v>80</v>
      </c>
      <c r="B11" s="69" t="s">
        <v>67</v>
      </c>
      <c r="C11" s="127" t="s">
        <v>10</v>
      </c>
      <c r="D11" s="92" t="s">
        <v>86</v>
      </c>
      <c r="E11" s="148">
        <v>30</v>
      </c>
      <c r="F11" s="71" t="s">
        <v>50</v>
      </c>
      <c r="G11" s="131">
        <v>1</v>
      </c>
      <c r="H11" s="130">
        <v>30</v>
      </c>
      <c r="I11" s="73" t="s">
        <v>52</v>
      </c>
      <c r="J11" s="149">
        <v>2</v>
      </c>
      <c r="K11" s="154"/>
      <c r="L11" s="127"/>
      <c r="M11" s="127"/>
      <c r="N11" s="127"/>
      <c r="O11" s="127"/>
      <c r="P11" s="155"/>
      <c r="Q11" s="151">
        <f t="shared" si="0"/>
        <v>60</v>
      </c>
      <c r="R11" s="132">
        <f t="shared" si="1"/>
        <v>3</v>
      </c>
    </row>
    <row r="12" spans="1:18" ht="12.75">
      <c r="A12" s="407"/>
      <c r="B12" s="133" t="s">
        <v>36</v>
      </c>
      <c r="C12" s="127" t="s">
        <v>10</v>
      </c>
      <c r="D12" s="92" t="s">
        <v>83</v>
      </c>
      <c r="E12" s="148">
        <v>15</v>
      </c>
      <c r="F12" s="71" t="s">
        <v>50</v>
      </c>
      <c r="G12" s="74">
        <v>0.5</v>
      </c>
      <c r="H12" s="130">
        <v>15</v>
      </c>
      <c r="I12" s="73" t="s">
        <v>52</v>
      </c>
      <c r="J12" s="149">
        <v>1</v>
      </c>
      <c r="K12" s="148"/>
      <c r="L12" s="130"/>
      <c r="M12" s="131"/>
      <c r="N12" s="130"/>
      <c r="O12" s="130"/>
      <c r="P12" s="149"/>
      <c r="Q12" s="151">
        <f t="shared" si="0"/>
        <v>30</v>
      </c>
      <c r="R12" s="132">
        <f t="shared" si="1"/>
        <v>1.5</v>
      </c>
    </row>
    <row r="13" spans="1:18" ht="12.75">
      <c r="A13" s="407"/>
      <c r="B13" s="133" t="s">
        <v>19</v>
      </c>
      <c r="C13" s="127" t="s">
        <v>10</v>
      </c>
      <c r="D13" s="92" t="s">
        <v>83</v>
      </c>
      <c r="E13" s="146">
        <v>30</v>
      </c>
      <c r="F13" s="71" t="s">
        <v>50</v>
      </c>
      <c r="G13" s="129">
        <v>1</v>
      </c>
      <c r="H13" s="128">
        <v>30</v>
      </c>
      <c r="I13" s="71" t="s">
        <v>52</v>
      </c>
      <c r="J13" s="147">
        <v>2</v>
      </c>
      <c r="K13" s="148"/>
      <c r="L13" s="130"/>
      <c r="M13" s="131"/>
      <c r="N13" s="130"/>
      <c r="O13" s="130"/>
      <c r="P13" s="149"/>
      <c r="Q13" s="151">
        <f>SUM(E13,H13,K13,N13)</f>
        <v>60</v>
      </c>
      <c r="R13" s="132">
        <f>SUM(G13,J13,M13,P13)</f>
        <v>3</v>
      </c>
    </row>
    <row r="14" spans="1:18" ht="12.75">
      <c r="A14" s="407"/>
      <c r="B14" s="133" t="s">
        <v>20</v>
      </c>
      <c r="C14" s="127" t="s">
        <v>10</v>
      </c>
      <c r="D14" s="92" t="s">
        <v>83</v>
      </c>
      <c r="E14" s="146">
        <v>30</v>
      </c>
      <c r="F14" s="71" t="s">
        <v>50</v>
      </c>
      <c r="G14" s="129">
        <v>1</v>
      </c>
      <c r="H14" s="128">
        <v>30</v>
      </c>
      <c r="I14" s="71" t="s">
        <v>52</v>
      </c>
      <c r="J14" s="147">
        <v>2</v>
      </c>
      <c r="K14" s="148"/>
      <c r="L14" s="130"/>
      <c r="M14" s="131"/>
      <c r="N14" s="130"/>
      <c r="O14" s="130"/>
      <c r="P14" s="149"/>
      <c r="Q14" s="151">
        <f>SUM(E14,H14,K14,N14)</f>
        <v>60</v>
      </c>
      <c r="R14" s="132">
        <f>SUM(G14,J14,M14,P14)</f>
        <v>3</v>
      </c>
    </row>
    <row r="15" spans="1:18" ht="25.5">
      <c r="A15" s="408"/>
      <c r="B15" s="136" t="s">
        <v>69</v>
      </c>
      <c r="C15" s="127" t="s">
        <v>10</v>
      </c>
      <c r="D15" s="92" t="s">
        <v>83</v>
      </c>
      <c r="E15" s="146">
        <v>15</v>
      </c>
      <c r="F15" s="71" t="s">
        <v>50</v>
      </c>
      <c r="G15" s="129">
        <v>0.5</v>
      </c>
      <c r="H15" s="128"/>
      <c r="I15" s="128"/>
      <c r="J15" s="147"/>
      <c r="K15" s="148"/>
      <c r="L15" s="73"/>
      <c r="M15" s="131"/>
      <c r="N15" s="130"/>
      <c r="O15" s="130"/>
      <c r="P15" s="149"/>
      <c r="Q15" s="151">
        <f>SUM(E15,H15,K15,N15)</f>
        <v>15</v>
      </c>
      <c r="R15" s="132">
        <f>SUM(G15,J15,M15,P15)</f>
        <v>0.5</v>
      </c>
    </row>
    <row r="16" spans="1:18" ht="12.75">
      <c r="A16" s="361" t="s">
        <v>81</v>
      </c>
      <c r="B16" s="69" t="s">
        <v>77</v>
      </c>
      <c r="C16" s="70" t="s">
        <v>10</v>
      </c>
      <c r="D16" s="92" t="s">
        <v>83</v>
      </c>
      <c r="E16" s="148">
        <v>30</v>
      </c>
      <c r="F16" s="71" t="s">
        <v>51</v>
      </c>
      <c r="G16" s="74">
        <v>2</v>
      </c>
      <c r="H16" s="130"/>
      <c r="I16" s="73"/>
      <c r="J16" s="149"/>
      <c r="K16" s="148"/>
      <c r="L16" s="130"/>
      <c r="M16" s="131"/>
      <c r="N16" s="130"/>
      <c r="O16" s="130"/>
      <c r="P16" s="149"/>
      <c r="Q16" s="151">
        <f t="shared" si="0"/>
        <v>30</v>
      </c>
      <c r="R16" s="77">
        <f>SUM(G16)</f>
        <v>2</v>
      </c>
    </row>
    <row r="17" spans="1:18" ht="12.75">
      <c r="A17" s="407"/>
      <c r="B17" s="69" t="s">
        <v>78</v>
      </c>
      <c r="C17" s="127" t="s">
        <v>10</v>
      </c>
      <c r="D17" s="92" t="s">
        <v>83</v>
      </c>
      <c r="E17" s="146"/>
      <c r="F17" s="73"/>
      <c r="G17" s="129"/>
      <c r="H17" s="128">
        <v>30</v>
      </c>
      <c r="I17" s="73" t="s">
        <v>51</v>
      </c>
      <c r="J17" s="147">
        <v>2</v>
      </c>
      <c r="K17" s="148"/>
      <c r="L17" s="73"/>
      <c r="M17" s="131"/>
      <c r="N17" s="130"/>
      <c r="O17" s="73"/>
      <c r="P17" s="149"/>
      <c r="Q17" s="151">
        <f t="shared" si="0"/>
        <v>30</v>
      </c>
      <c r="R17" s="132">
        <f t="shared" si="1"/>
        <v>2</v>
      </c>
    </row>
    <row r="18" spans="1:18" ht="12.75">
      <c r="A18" s="407"/>
      <c r="B18" s="135" t="s">
        <v>70</v>
      </c>
      <c r="C18" s="134" t="s">
        <v>10</v>
      </c>
      <c r="D18" s="93" t="s">
        <v>83</v>
      </c>
      <c r="E18" s="146">
        <v>30</v>
      </c>
      <c r="F18" s="71" t="s">
        <v>52</v>
      </c>
      <c r="G18" s="129">
        <v>2</v>
      </c>
      <c r="H18" s="128"/>
      <c r="I18" s="71"/>
      <c r="J18" s="147"/>
      <c r="K18" s="148"/>
      <c r="L18" s="130"/>
      <c r="M18" s="131"/>
      <c r="N18" s="130"/>
      <c r="O18" s="130"/>
      <c r="P18" s="149"/>
      <c r="Q18" s="151">
        <f>SUM(E18,H18,K18,N18)</f>
        <v>30</v>
      </c>
      <c r="R18" s="132">
        <f>SUM(G18,J18,M18,P18)</f>
        <v>2</v>
      </c>
    </row>
    <row r="19" spans="1:18" ht="12.75">
      <c r="A19" s="407"/>
      <c r="B19" s="133" t="s">
        <v>21</v>
      </c>
      <c r="C19" s="127" t="s">
        <v>10</v>
      </c>
      <c r="D19" s="92" t="s">
        <v>83</v>
      </c>
      <c r="E19" s="146"/>
      <c r="F19" s="130"/>
      <c r="G19" s="129"/>
      <c r="H19" s="128"/>
      <c r="I19" s="71"/>
      <c r="J19" s="147"/>
      <c r="K19" s="148">
        <v>30</v>
      </c>
      <c r="L19" s="73" t="s">
        <v>52</v>
      </c>
      <c r="M19" s="131">
        <v>2</v>
      </c>
      <c r="N19" s="130"/>
      <c r="O19" s="130"/>
      <c r="P19" s="149"/>
      <c r="Q19" s="151">
        <f>SUM(E19,H19,K19,N19)</f>
        <v>30</v>
      </c>
      <c r="R19" s="132">
        <f>SUM(G19,J19,M19,P19)</f>
        <v>2</v>
      </c>
    </row>
    <row r="20" spans="1:18" ht="12.75">
      <c r="A20" s="407"/>
      <c r="B20" s="84" t="s">
        <v>41</v>
      </c>
      <c r="C20" s="134" t="s">
        <v>28</v>
      </c>
      <c r="D20" s="93" t="s">
        <v>86</v>
      </c>
      <c r="E20" s="146">
        <v>30</v>
      </c>
      <c r="F20" s="71" t="s">
        <v>51</v>
      </c>
      <c r="G20" s="129">
        <v>2</v>
      </c>
      <c r="H20" s="128">
        <v>30</v>
      </c>
      <c r="I20" s="73" t="s">
        <v>52</v>
      </c>
      <c r="J20" s="147">
        <v>3</v>
      </c>
      <c r="K20" s="146"/>
      <c r="L20" s="73"/>
      <c r="M20" s="129"/>
      <c r="N20" s="130"/>
      <c r="O20" s="130"/>
      <c r="P20" s="149"/>
      <c r="Q20" s="151">
        <f t="shared" si="0"/>
        <v>60</v>
      </c>
      <c r="R20" s="77">
        <f>SUM(G20,J20)</f>
        <v>5</v>
      </c>
    </row>
    <row r="21" spans="1:18" ht="12.75">
      <c r="A21" s="407"/>
      <c r="B21" s="84" t="s">
        <v>14</v>
      </c>
      <c r="C21" s="80" t="s">
        <v>28</v>
      </c>
      <c r="D21" s="93" t="s">
        <v>86</v>
      </c>
      <c r="E21" s="146">
        <v>30</v>
      </c>
      <c r="F21" s="71" t="s">
        <v>50</v>
      </c>
      <c r="G21" s="129">
        <v>1</v>
      </c>
      <c r="H21" s="128"/>
      <c r="I21" s="73"/>
      <c r="J21" s="147"/>
      <c r="K21" s="146"/>
      <c r="L21" s="73"/>
      <c r="M21" s="129"/>
      <c r="N21" s="130"/>
      <c r="O21" s="130"/>
      <c r="P21" s="149"/>
      <c r="Q21" s="151">
        <f>SUM(E21)</f>
        <v>30</v>
      </c>
      <c r="R21" s="77">
        <f>SUM(G21)</f>
        <v>1</v>
      </c>
    </row>
    <row r="22" spans="1:18" ht="13.5" thickBot="1">
      <c r="A22" s="408"/>
      <c r="B22" s="135" t="s">
        <v>47</v>
      </c>
      <c r="C22" s="134" t="s">
        <v>15</v>
      </c>
      <c r="D22" s="141"/>
      <c r="E22" s="233"/>
      <c r="F22" s="234"/>
      <c r="G22" s="235">
        <v>2</v>
      </c>
      <c r="H22" s="234"/>
      <c r="I22" s="234"/>
      <c r="J22" s="236">
        <v>2</v>
      </c>
      <c r="K22" s="237"/>
      <c r="L22" s="238"/>
      <c r="M22" s="239">
        <v>6</v>
      </c>
      <c r="N22" s="238"/>
      <c r="O22" s="238"/>
      <c r="P22" s="240">
        <v>4</v>
      </c>
      <c r="Q22" s="232"/>
      <c r="R22" s="249">
        <f>SUM(G22,J22,M22,P22)</f>
        <v>14</v>
      </c>
    </row>
    <row r="23" spans="1:18" ht="13.5" thickTop="1">
      <c r="A23" s="2"/>
      <c r="B23" s="137"/>
      <c r="C23" s="87"/>
      <c r="D23" s="142" t="s">
        <v>17</v>
      </c>
      <c r="E23" s="241"/>
      <c r="F23" s="242"/>
      <c r="G23" s="243">
        <f>SUM(G4:G22)</f>
        <v>33</v>
      </c>
      <c r="H23" s="242"/>
      <c r="I23" s="242"/>
      <c r="J23" s="244">
        <f>SUM(J4:J22)</f>
        <v>34</v>
      </c>
      <c r="K23" s="245"/>
      <c r="L23" s="246"/>
      <c r="M23" s="247">
        <f>SUM(M4:M22)</f>
        <v>22.5</v>
      </c>
      <c r="N23" s="246"/>
      <c r="O23" s="246"/>
      <c r="P23" s="248">
        <f>SUM(P4:P22)</f>
        <v>31</v>
      </c>
      <c r="Q23" s="250"/>
      <c r="R23" s="251">
        <f>SUM(R4:R22)</f>
        <v>120.5</v>
      </c>
    </row>
    <row r="24" spans="1:18" ht="15" customHeight="1" thickBot="1">
      <c r="A24" s="3"/>
      <c r="B24" s="88"/>
      <c r="C24" s="88"/>
      <c r="D24" s="143" t="s">
        <v>42</v>
      </c>
      <c r="E24" s="410">
        <f>SUM(G23,J23)</f>
        <v>67</v>
      </c>
      <c r="F24" s="411"/>
      <c r="G24" s="411"/>
      <c r="H24" s="411"/>
      <c r="I24" s="411"/>
      <c r="J24" s="412"/>
      <c r="K24" s="410">
        <f>SUM(M23,P23)</f>
        <v>53.5</v>
      </c>
      <c r="L24" s="411"/>
      <c r="M24" s="411"/>
      <c r="N24" s="411"/>
      <c r="O24" s="411"/>
      <c r="P24" s="412"/>
      <c r="Q24" s="150"/>
      <c r="R24" s="399" t="s">
        <v>2</v>
      </c>
    </row>
    <row r="25" spans="1:18" ht="13.5" thickTop="1">
      <c r="A25" s="3"/>
      <c r="B25" s="88"/>
      <c r="C25" s="88"/>
      <c r="D25" s="88"/>
      <c r="E25" s="138"/>
      <c r="F25" s="138"/>
      <c r="G25" s="138"/>
      <c r="H25" s="138"/>
      <c r="I25" s="138"/>
      <c r="J25" s="138"/>
      <c r="K25" s="139"/>
      <c r="L25" s="139"/>
      <c r="M25" s="139"/>
      <c r="N25" s="139"/>
      <c r="O25" s="139"/>
      <c r="P25" s="139"/>
      <c r="Q25" s="140">
        <f>SUM(R5,R6,R7,R10,R20,R22)</f>
        <v>38</v>
      </c>
      <c r="R25" s="399"/>
    </row>
    <row r="26" spans="1:18" ht="12.75">
      <c r="A26" s="3"/>
      <c r="B26" s="3"/>
      <c r="C26" s="3"/>
      <c r="D26" s="3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3"/>
      <c r="R26" s="3"/>
    </row>
    <row r="34" ht="12.75">
      <c r="C34" s="1" t="s">
        <v>53</v>
      </c>
    </row>
  </sheetData>
  <sheetProtection/>
  <mergeCells count="18">
    <mergeCell ref="A1:A3"/>
    <mergeCell ref="B1:B3"/>
    <mergeCell ref="C1:C3"/>
    <mergeCell ref="D1:D3"/>
    <mergeCell ref="E1:J1"/>
    <mergeCell ref="K1:P1"/>
    <mergeCell ref="Q1:Q3"/>
    <mergeCell ref="R1:R3"/>
    <mergeCell ref="E2:G2"/>
    <mergeCell ref="H2:J2"/>
    <mergeCell ref="K2:M2"/>
    <mergeCell ref="N2:P2"/>
    <mergeCell ref="A4:A10"/>
    <mergeCell ref="A11:A15"/>
    <mergeCell ref="A16:A22"/>
    <mergeCell ref="E24:J24"/>
    <mergeCell ref="K24:P24"/>
    <mergeCell ref="R24:R25"/>
  </mergeCells>
  <printOptions/>
  <pageMargins left="0.25" right="1.2916666666666667" top="0.75" bottom="0.75" header="0.3" footer="0.3"/>
  <pageSetup fitToHeight="1" fitToWidth="1" horizontalDpi="600" verticalDpi="600" orientation="landscape" paperSize="9" scale="94" r:id="rId1"/>
  <headerFooter>
    <oddHeader>&amp;CGitara
Studia II stopnia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32"/>
  <sheetViews>
    <sheetView view="pageLayout" zoomScaleNormal="90" workbookViewId="0" topLeftCell="A4">
      <selection activeCell="L34" sqref="L34:L35"/>
    </sheetView>
  </sheetViews>
  <sheetFormatPr defaultColWidth="9.140625" defaultRowHeight="15"/>
  <cols>
    <col min="1" max="1" width="19.8515625" style="5" customWidth="1"/>
    <col min="2" max="2" width="36.140625" style="5" bestFit="1" customWidth="1"/>
    <col min="3" max="3" width="12.7109375" style="5" bestFit="1" customWidth="1"/>
    <col min="4" max="4" width="7.7109375" style="5" bestFit="1" customWidth="1"/>
    <col min="5" max="5" width="5.00390625" style="5" bestFit="1" customWidth="1"/>
    <col min="6" max="6" width="3.7109375" style="5" bestFit="1" customWidth="1"/>
    <col min="7" max="7" width="4.7109375" style="5" bestFit="1" customWidth="1"/>
    <col min="8" max="8" width="5.00390625" style="5" bestFit="1" customWidth="1"/>
    <col min="9" max="9" width="3.7109375" style="5" bestFit="1" customWidth="1"/>
    <col min="10" max="11" width="5.00390625" style="5" bestFit="1" customWidth="1"/>
    <col min="12" max="12" width="3.7109375" style="5" bestFit="1" customWidth="1"/>
    <col min="13" max="13" width="4.7109375" style="5" bestFit="1" customWidth="1"/>
    <col min="14" max="14" width="5.00390625" style="5" bestFit="1" customWidth="1"/>
    <col min="15" max="15" width="3.7109375" style="5" bestFit="1" customWidth="1"/>
    <col min="16" max="16" width="4.7109375" style="5" bestFit="1" customWidth="1"/>
    <col min="17" max="18" width="6.00390625" style="5" bestFit="1" customWidth="1"/>
    <col min="19" max="16384" width="9.140625" style="5" customWidth="1"/>
  </cols>
  <sheetData>
    <row r="1" spans="1:19" ht="15.75" thickTop="1">
      <c r="A1" s="372" t="s">
        <v>33</v>
      </c>
      <c r="B1" s="382" t="s">
        <v>65</v>
      </c>
      <c r="C1" s="372" t="s">
        <v>29</v>
      </c>
      <c r="D1" s="383" t="s">
        <v>45</v>
      </c>
      <c r="E1" s="384" t="s">
        <v>0</v>
      </c>
      <c r="F1" s="385"/>
      <c r="G1" s="385"/>
      <c r="H1" s="385"/>
      <c r="I1" s="385"/>
      <c r="J1" s="386"/>
      <c r="K1" s="387" t="s">
        <v>8</v>
      </c>
      <c r="L1" s="388"/>
      <c r="M1" s="388"/>
      <c r="N1" s="388"/>
      <c r="O1" s="388"/>
      <c r="P1" s="389"/>
      <c r="Q1" s="371" t="s">
        <v>44</v>
      </c>
      <c r="R1" s="372" t="s">
        <v>2</v>
      </c>
      <c r="S1" s="1"/>
    </row>
    <row r="2" spans="1:19" ht="15">
      <c r="A2" s="372"/>
      <c r="B2" s="382"/>
      <c r="C2" s="372"/>
      <c r="D2" s="383"/>
      <c r="E2" s="373" t="s">
        <v>1</v>
      </c>
      <c r="F2" s="374"/>
      <c r="G2" s="374"/>
      <c r="H2" s="374" t="s">
        <v>3</v>
      </c>
      <c r="I2" s="374"/>
      <c r="J2" s="375"/>
      <c r="K2" s="376" t="s">
        <v>4</v>
      </c>
      <c r="L2" s="377"/>
      <c r="M2" s="377"/>
      <c r="N2" s="377" t="s">
        <v>5</v>
      </c>
      <c r="O2" s="377"/>
      <c r="P2" s="378"/>
      <c r="Q2" s="371"/>
      <c r="R2" s="372"/>
      <c r="S2" s="1"/>
    </row>
    <row r="3" spans="1:19" ht="15">
      <c r="A3" s="372"/>
      <c r="B3" s="382"/>
      <c r="C3" s="372"/>
      <c r="D3" s="383"/>
      <c r="E3" s="97" t="s">
        <v>43</v>
      </c>
      <c r="F3" s="17" t="s">
        <v>30</v>
      </c>
      <c r="G3" s="20" t="s">
        <v>2</v>
      </c>
      <c r="H3" s="17" t="s">
        <v>43</v>
      </c>
      <c r="I3" s="17" t="s">
        <v>30</v>
      </c>
      <c r="J3" s="98" t="s">
        <v>2</v>
      </c>
      <c r="K3" s="105" t="s">
        <v>43</v>
      </c>
      <c r="L3" s="17" t="s">
        <v>30</v>
      </c>
      <c r="M3" s="21" t="s">
        <v>2</v>
      </c>
      <c r="N3" s="18" t="s">
        <v>43</v>
      </c>
      <c r="O3" s="17" t="s">
        <v>30</v>
      </c>
      <c r="P3" s="106" t="s">
        <v>2</v>
      </c>
      <c r="Q3" s="371"/>
      <c r="R3" s="372"/>
      <c r="S3" s="1"/>
    </row>
    <row r="4" spans="1:19" ht="15">
      <c r="A4" s="360" t="s">
        <v>79</v>
      </c>
      <c r="B4" s="69" t="s">
        <v>88</v>
      </c>
      <c r="C4" s="70" t="s">
        <v>10</v>
      </c>
      <c r="D4" s="92" t="s">
        <v>39</v>
      </c>
      <c r="E4" s="99">
        <v>30</v>
      </c>
      <c r="F4" s="71" t="s">
        <v>49</v>
      </c>
      <c r="G4" s="72">
        <v>10</v>
      </c>
      <c r="H4" s="71">
        <v>30</v>
      </c>
      <c r="I4" s="71" t="s">
        <v>49</v>
      </c>
      <c r="J4" s="100">
        <v>10</v>
      </c>
      <c r="K4" s="103">
        <v>30</v>
      </c>
      <c r="L4" s="71" t="s">
        <v>49</v>
      </c>
      <c r="M4" s="74">
        <v>10</v>
      </c>
      <c r="N4" s="73">
        <v>30</v>
      </c>
      <c r="O4" s="71" t="s">
        <v>50</v>
      </c>
      <c r="P4" s="104">
        <v>23</v>
      </c>
      <c r="Q4" s="96">
        <f aca="true" t="shared" si="0" ref="Q4:Q16">SUM(E4,H4,K4,N4)</f>
        <v>120</v>
      </c>
      <c r="R4" s="77">
        <f aca="true" t="shared" si="1" ref="R4:R16">SUM(G4,J4,M4,P4)</f>
        <v>53</v>
      </c>
      <c r="S4" s="1"/>
    </row>
    <row r="5" spans="1:19" ht="15">
      <c r="A5" s="360"/>
      <c r="B5" s="69" t="s">
        <v>31</v>
      </c>
      <c r="C5" s="80" t="s">
        <v>28</v>
      </c>
      <c r="D5" s="93" t="s">
        <v>86</v>
      </c>
      <c r="E5" s="99"/>
      <c r="F5" s="71"/>
      <c r="G5" s="72"/>
      <c r="H5" s="71"/>
      <c r="I5" s="71"/>
      <c r="J5" s="100"/>
      <c r="K5" s="103">
        <v>15</v>
      </c>
      <c r="L5" s="71" t="s">
        <v>50</v>
      </c>
      <c r="M5" s="74">
        <v>3</v>
      </c>
      <c r="N5" s="73"/>
      <c r="O5" s="71"/>
      <c r="P5" s="104"/>
      <c r="Q5" s="96">
        <f t="shared" si="0"/>
        <v>15</v>
      </c>
      <c r="R5" s="77">
        <f t="shared" si="1"/>
        <v>3</v>
      </c>
      <c r="S5" s="1"/>
    </row>
    <row r="6" spans="1:19" ht="15">
      <c r="A6" s="360"/>
      <c r="B6" s="69" t="s">
        <v>32</v>
      </c>
      <c r="C6" s="80" t="s">
        <v>28</v>
      </c>
      <c r="D6" s="93" t="s">
        <v>85</v>
      </c>
      <c r="E6" s="99"/>
      <c r="F6" s="71"/>
      <c r="G6" s="72"/>
      <c r="H6" s="71"/>
      <c r="I6" s="71"/>
      <c r="J6" s="100"/>
      <c r="K6" s="103"/>
      <c r="L6" s="71"/>
      <c r="M6" s="74"/>
      <c r="N6" s="73">
        <v>10</v>
      </c>
      <c r="O6" s="71" t="s">
        <v>50</v>
      </c>
      <c r="P6" s="104">
        <v>3</v>
      </c>
      <c r="Q6" s="96">
        <f t="shared" si="0"/>
        <v>10</v>
      </c>
      <c r="R6" s="77">
        <f t="shared" si="1"/>
        <v>3</v>
      </c>
      <c r="S6" s="1"/>
    </row>
    <row r="7" spans="1:19" ht="15">
      <c r="A7" s="360"/>
      <c r="B7" s="69" t="s">
        <v>11</v>
      </c>
      <c r="C7" s="70" t="s">
        <v>28</v>
      </c>
      <c r="D7" s="92" t="s">
        <v>83</v>
      </c>
      <c r="E7" s="103">
        <v>15</v>
      </c>
      <c r="F7" s="71" t="s">
        <v>50</v>
      </c>
      <c r="G7" s="74">
        <v>1</v>
      </c>
      <c r="H7" s="73">
        <v>15</v>
      </c>
      <c r="I7" s="71" t="s">
        <v>52</v>
      </c>
      <c r="J7" s="104">
        <v>2</v>
      </c>
      <c r="K7" s="157"/>
      <c r="L7" s="70"/>
      <c r="M7" s="70"/>
      <c r="N7" s="70"/>
      <c r="O7" s="70"/>
      <c r="P7" s="158"/>
      <c r="Q7" s="96">
        <f>SUM(E7,H7,K7,N7)</f>
        <v>30</v>
      </c>
      <c r="R7" s="77">
        <f>SUM(G7,J7,M7,P7)</f>
        <v>3</v>
      </c>
      <c r="S7" s="1"/>
    </row>
    <row r="8" spans="1:19" ht="15">
      <c r="A8" s="360"/>
      <c r="B8" s="69" t="s">
        <v>63</v>
      </c>
      <c r="C8" s="80" t="s">
        <v>10</v>
      </c>
      <c r="D8" s="93" t="s">
        <v>86</v>
      </c>
      <c r="E8" s="103">
        <v>30</v>
      </c>
      <c r="F8" s="73" t="s">
        <v>51</v>
      </c>
      <c r="G8" s="74">
        <v>4</v>
      </c>
      <c r="H8" s="73">
        <v>30</v>
      </c>
      <c r="I8" s="73" t="s">
        <v>52</v>
      </c>
      <c r="J8" s="104">
        <v>4</v>
      </c>
      <c r="K8" s="103"/>
      <c r="L8" s="71"/>
      <c r="M8" s="74"/>
      <c r="N8" s="73"/>
      <c r="O8" s="71"/>
      <c r="P8" s="104"/>
      <c r="Q8" s="96">
        <f t="shared" si="0"/>
        <v>60</v>
      </c>
      <c r="R8" s="77">
        <f t="shared" si="1"/>
        <v>8</v>
      </c>
      <c r="S8" s="1"/>
    </row>
    <row r="9" spans="1:19" ht="15">
      <c r="A9" s="360"/>
      <c r="B9" s="69" t="s">
        <v>64</v>
      </c>
      <c r="C9" s="80" t="s">
        <v>10</v>
      </c>
      <c r="D9" s="93" t="s">
        <v>86</v>
      </c>
      <c r="E9" s="99">
        <v>30</v>
      </c>
      <c r="F9" s="73" t="s">
        <v>50</v>
      </c>
      <c r="G9" s="72">
        <v>1</v>
      </c>
      <c r="H9" s="71">
        <v>30</v>
      </c>
      <c r="I9" s="73" t="s">
        <v>52</v>
      </c>
      <c r="J9" s="100">
        <v>2</v>
      </c>
      <c r="K9" s="103"/>
      <c r="L9" s="71"/>
      <c r="M9" s="74"/>
      <c r="N9" s="73"/>
      <c r="O9" s="71"/>
      <c r="P9" s="104"/>
      <c r="Q9" s="96">
        <f>SUM(E9,H9)</f>
        <v>60</v>
      </c>
      <c r="R9" s="77">
        <f>SUM(G9,J9)</f>
        <v>3</v>
      </c>
      <c r="S9" s="1"/>
    </row>
    <row r="10" spans="1:19" ht="15">
      <c r="A10" s="360"/>
      <c r="B10" s="69" t="s">
        <v>66</v>
      </c>
      <c r="C10" s="80" t="s">
        <v>10</v>
      </c>
      <c r="D10" s="93" t="s">
        <v>86</v>
      </c>
      <c r="E10" s="103"/>
      <c r="F10" s="73"/>
      <c r="G10" s="74"/>
      <c r="H10" s="73">
        <v>60</v>
      </c>
      <c r="I10" s="73" t="s">
        <v>51</v>
      </c>
      <c r="J10" s="104">
        <v>3</v>
      </c>
      <c r="K10" s="103"/>
      <c r="L10" s="71"/>
      <c r="M10" s="74"/>
      <c r="N10" s="73"/>
      <c r="O10" s="71"/>
      <c r="P10" s="104"/>
      <c r="Q10" s="96">
        <f>SUM(E10,H10)</f>
        <v>60</v>
      </c>
      <c r="R10" s="77">
        <f>SUM(G10,J10)</f>
        <v>3</v>
      </c>
      <c r="S10" s="1"/>
    </row>
    <row r="11" spans="1:19" ht="15">
      <c r="A11" s="360"/>
      <c r="B11" s="69" t="s">
        <v>22</v>
      </c>
      <c r="C11" s="80" t="s">
        <v>15</v>
      </c>
      <c r="D11" s="93" t="s">
        <v>84</v>
      </c>
      <c r="E11" s="103">
        <v>60</v>
      </c>
      <c r="F11" s="73" t="s">
        <v>50</v>
      </c>
      <c r="G11" s="74">
        <v>4</v>
      </c>
      <c r="H11" s="73">
        <v>60</v>
      </c>
      <c r="I11" s="73" t="s">
        <v>51</v>
      </c>
      <c r="J11" s="104">
        <v>4</v>
      </c>
      <c r="K11" s="157"/>
      <c r="L11" s="70"/>
      <c r="M11" s="70"/>
      <c r="N11" s="70"/>
      <c r="O11" s="70"/>
      <c r="P11" s="158"/>
      <c r="Q11" s="96">
        <f t="shared" si="0"/>
        <v>120</v>
      </c>
      <c r="R11" s="77">
        <f t="shared" si="1"/>
        <v>8</v>
      </c>
      <c r="S11" s="1"/>
    </row>
    <row r="12" spans="1:19" ht="15">
      <c r="A12" s="361" t="s">
        <v>80</v>
      </c>
      <c r="B12" s="69" t="s">
        <v>36</v>
      </c>
      <c r="C12" s="70" t="s">
        <v>10</v>
      </c>
      <c r="D12" s="92" t="s">
        <v>84</v>
      </c>
      <c r="E12" s="103">
        <v>15</v>
      </c>
      <c r="F12" s="73" t="s">
        <v>50</v>
      </c>
      <c r="G12" s="74">
        <v>0.5</v>
      </c>
      <c r="H12" s="73">
        <v>15</v>
      </c>
      <c r="I12" s="73" t="s">
        <v>52</v>
      </c>
      <c r="J12" s="104">
        <v>1</v>
      </c>
      <c r="K12" s="103"/>
      <c r="L12" s="73"/>
      <c r="M12" s="74"/>
      <c r="N12" s="73"/>
      <c r="O12" s="73"/>
      <c r="P12" s="104"/>
      <c r="Q12" s="96">
        <f t="shared" si="0"/>
        <v>30</v>
      </c>
      <c r="R12" s="77">
        <f t="shared" si="1"/>
        <v>1.5</v>
      </c>
      <c r="S12" s="1"/>
    </row>
    <row r="13" spans="1:19" ht="15">
      <c r="A13" s="367"/>
      <c r="B13" s="69" t="s">
        <v>19</v>
      </c>
      <c r="C13" s="70" t="s">
        <v>10</v>
      </c>
      <c r="D13" s="92" t="s">
        <v>84</v>
      </c>
      <c r="E13" s="99">
        <v>30</v>
      </c>
      <c r="F13" s="71" t="s">
        <v>50</v>
      </c>
      <c r="G13" s="72">
        <v>1</v>
      </c>
      <c r="H13" s="71">
        <v>30</v>
      </c>
      <c r="I13" s="71" t="s">
        <v>52</v>
      </c>
      <c r="J13" s="100">
        <v>2</v>
      </c>
      <c r="K13" s="103"/>
      <c r="L13" s="73"/>
      <c r="M13" s="74"/>
      <c r="N13" s="73"/>
      <c r="O13" s="73"/>
      <c r="P13" s="104"/>
      <c r="Q13" s="96">
        <f>SUM(E13,H13,K13,N13)</f>
        <v>60</v>
      </c>
      <c r="R13" s="77">
        <f>SUM(G13,J13,M13,P13)</f>
        <v>3</v>
      </c>
      <c r="S13" s="1"/>
    </row>
    <row r="14" spans="1:19" ht="15">
      <c r="A14" s="361" t="s">
        <v>81</v>
      </c>
      <c r="B14" s="69" t="s">
        <v>77</v>
      </c>
      <c r="C14" s="70" t="s">
        <v>10</v>
      </c>
      <c r="D14" s="92" t="s">
        <v>84</v>
      </c>
      <c r="E14" s="148">
        <v>30</v>
      </c>
      <c r="F14" s="71" t="s">
        <v>51</v>
      </c>
      <c r="G14" s="74">
        <v>2</v>
      </c>
      <c r="H14" s="130"/>
      <c r="I14" s="73"/>
      <c r="J14" s="149"/>
      <c r="K14" s="148"/>
      <c r="L14" s="130"/>
      <c r="M14" s="131"/>
      <c r="N14" s="130"/>
      <c r="O14" s="130"/>
      <c r="P14" s="149"/>
      <c r="Q14" s="151">
        <f t="shared" si="0"/>
        <v>30</v>
      </c>
      <c r="R14" s="77">
        <f>SUM(G14)</f>
        <v>2</v>
      </c>
      <c r="S14" s="1"/>
    </row>
    <row r="15" spans="1:19" ht="15">
      <c r="A15" s="362"/>
      <c r="B15" s="69" t="s">
        <v>78</v>
      </c>
      <c r="C15" s="127" t="s">
        <v>10</v>
      </c>
      <c r="D15" s="92" t="s">
        <v>84</v>
      </c>
      <c r="E15" s="146"/>
      <c r="F15" s="73"/>
      <c r="G15" s="129"/>
      <c r="H15" s="128">
        <v>30</v>
      </c>
      <c r="I15" s="73" t="s">
        <v>51</v>
      </c>
      <c r="J15" s="147">
        <v>2</v>
      </c>
      <c r="K15" s="148"/>
      <c r="L15" s="73"/>
      <c r="M15" s="131"/>
      <c r="N15" s="130"/>
      <c r="O15" s="73"/>
      <c r="P15" s="149"/>
      <c r="Q15" s="151">
        <f t="shared" si="0"/>
        <v>30</v>
      </c>
      <c r="R15" s="132">
        <f>SUM(G15,J15,M15,P15)</f>
        <v>2</v>
      </c>
      <c r="S15" s="1"/>
    </row>
    <row r="16" spans="1:19" ht="15">
      <c r="A16" s="362"/>
      <c r="B16" s="84" t="s">
        <v>70</v>
      </c>
      <c r="C16" s="80" t="s">
        <v>10</v>
      </c>
      <c r="D16" s="93" t="s">
        <v>84</v>
      </c>
      <c r="E16" s="99">
        <v>30</v>
      </c>
      <c r="F16" s="71" t="s">
        <v>52</v>
      </c>
      <c r="G16" s="72">
        <v>2</v>
      </c>
      <c r="H16" s="71"/>
      <c r="I16" s="71"/>
      <c r="J16" s="100"/>
      <c r="K16" s="103"/>
      <c r="L16" s="73"/>
      <c r="M16" s="74"/>
      <c r="N16" s="73"/>
      <c r="O16" s="73"/>
      <c r="P16" s="104"/>
      <c r="Q16" s="96">
        <f t="shared" si="0"/>
        <v>30</v>
      </c>
      <c r="R16" s="77">
        <f t="shared" si="1"/>
        <v>2</v>
      </c>
      <c r="S16" s="1"/>
    </row>
    <row r="17" spans="1:19" ht="15">
      <c r="A17" s="362"/>
      <c r="B17" s="69" t="s">
        <v>21</v>
      </c>
      <c r="C17" s="70" t="s">
        <v>10</v>
      </c>
      <c r="D17" s="92" t="s">
        <v>84</v>
      </c>
      <c r="E17" s="99"/>
      <c r="F17" s="73"/>
      <c r="G17" s="72"/>
      <c r="H17" s="71"/>
      <c r="I17" s="71"/>
      <c r="J17" s="100"/>
      <c r="K17" s="103">
        <v>30</v>
      </c>
      <c r="L17" s="73" t="s">
        <v>52</v>
      </c>
      <c r="M17" s="74">
        <v>2</v>
      </c>
      <c r="N17" s="73"/>
      <c r="O17" s="73"/>
      <c r="P17" s="104"/>
      <c r="Q17" s="96">
        <f>SUM(E17,H17,K17,N17)</f>
        <v>30</v>
      </c>
      <c r="R17" s="77">
        <f>SUM(G17,J17,M17,P17)</f>
        <v>2</v>
      </c>
      <c r="S17" s="1"/>
    </row>
    <row r="18" spans="1:19" ht="15">
      <c r="A18" s="362"/>
      <c r="B18" s="84" t="s">
        <v>41</v>
      </c>
      <c r="C18" s="80" t="s">
        <v>28</v>
      </c>
      <c r="D18" s="93" t="s">
        <v>86</v>
      </c>
      <c r="E18" s="99">
        <v>30</v>
      </c>
      <c r="F18" s="71" t="s">
        <v>51</v>
      </c>
      <c r="G18" s="72">
        <v>2</v>
      </c>
      <c r="H18" s="71">
        <v>30</v>
      </c>
      <c r="I18" s="73" t="s">
        <v>52</v>
      </c>
      <c r="J18" s="100">
        <v>3</v>
      </c>
      <c r="K18" s="103"/>
      <c r="L18" s="73"/>
      <c r="M18" s="74"/>
      <c r="N18" s="73"/>
      <c r="O18" s="73"/>
      <c r="P18" s="104"/>
      <c r="Q18" s="96">
        <f>SUM(E18,H18,K18,N18)</f>
        <v>60</v>
      </c>
      <c r="R18" s="77">
        <f>SUM(G18,J18,M18,P18)</f>
        <v>5</v>
      </c>
      <c r="S18" s="1"/>
    </row>
    <row r="19" spans="1:19" ht="15">
      <c r="A19" s="362"/>
      <c r="B19" s="84" t="s">
        <v>14</v>
      </c>
      <c r="C19" s="80" t="s">
        <v>28</v>
      </c>
      <c r="D19" s="93" t="s">
        <v>86</v>
      </c>
      <c r="E19" s="146">
        <v>30</v>
      </c>
      <c r="F19" s="71" t="s">
        <v>50</v>
      </c>
      <c r="G19" s="129">
        <v>1</v>
      </c>
      <c r="H19" s="128"/>
      <c r="I19" s="73"/>
      <c r="J19" s="147"/>
      <c r="K19" s="146"/>
      <c r="L19" s="73"/>
      <c r="M19" s="129"/>
      <c r="N19" s="130"/>
      <c r="O19" s="130"/>
      <c r="P19" s="149"/>
      <c r="Q19" s="151">
        <f>SUM(E19)</f>
        <v>30</v>
      </c>
      <c r="R19" s="77">
        <f>SUM(G19)</f>
        <v>1</v>
      </c>
      <c r="S19" s="1"/>
    </row>
    <row r="20" spans="1:19" ht="15.75" thickBot="1">
      <c r="A20" s="367"/>
      <c r="B20" s="84" t="s">
        <v>47</v>
      </c>
      <c r="C20" s="80" t="s">
        <v>15</v>
      </c>
      <c r="D20" s="93" t="s">
        <v>39</v>
      </c>
      <c r="E20" s="189"/>
      <c r="F20" s="192"/>
      <c r="G20" s="191">
        <v>6</v>
      </c>
      <c r="H20" s="192"/>
      <c r="I20" s="192"/>
      <c r="J20" s="193">
        <v>2</v>
      </c>
      <c r="K20" s="196"/>
      <c r="L20" s="190"/>
      <c r="M20" s="197">
        <v>6</v>
      </c>
      <c r="N20" s="190"/>
      <c r="O20" s="190"/>
      <c r="P20" s="198">
        <v>4</v>
      </c>
      <c r="Q20" s="216"/>
      <c r="R20" s="254">
        <f>SUM(G20,J20,M20,P20)</f>
        <v>18</v>
      </c>
      <c r="S20" s="1"/>
    </row>
    <row r="21" spans="1:19" ht="15.75" thickTop="1">
      <c r="A21" s="85"/>
      <c r="B21" s="86"/>
      <c r="C21" s="87"/>
      <c r="D21" s="94" t="s">
        <v>17</v>
      </c>
      <c r="E21" s="219"/>
      <c r="F21" s="220"/>
      <c r="G21" s="252">
        <f>SUM(G4:G20)</f>
        <v>34.5</v>
      </c>
      <c r="H21" s="220"/>
      <c r="I21" s="220"/>
      <c r="J21" s="222">
        <f>SUM(J4:J20)</f>
        <v>35</v>
      </c>
      <c r="K21" s="223"/>
      <c r="L21" s="224"/>
      <c r="M21" s="253">
        <f>SUM(M4:M20)</f>
        <v>21</v>
      </c>
      <c r="N21" s="224"/>
      <c r="O21" s="224"/>
      <c r="P21" s="226">
        <f>SUM(P4:P20)</f>
        <v>30</v>
      </c>
      <c r="Q21" s="255"/>
      <c r="R21" s="256">
        <f>SUM(R4:R20)</f>
        <v>120.5</v>
      </c>
      <c r="S21" s="1"/>
    </row>
    <row r="22" spans="1:19" ht="15.75" thickBot="1">
      <c r="A22" s="88"/>
      <c r="B22" s="88"/>
      <c r="C22" s="88"/>
      <c r="D22" s="143" t="s">
        <v>42</v>
      </c>
      <c r="E22" s="365">
        <f>SUM(G21,J21)</f>
        <v>69.5</v>
      </c>
      <c r="F22" s="364"/>
      <c r="G22" s="364"/>
      <c r="H22" s="364"/>
      <c r="I22" s="364"/>
      <c r="J22" s="366"/>
      <c r="K22" s="365">
        <f>SUM(M21,P21)</f>
        <v>51</v>
      </c>
      <c r="L22" s="364"/>
      <c r="M22" s="364"/>
      <c r="N22" s="364"/>
      <c r="O22" s="364"/>
      <c r="P22" s="366"/>
      <c r="Q22" s="107"/>
      <c r="R22" s="359" t="s">
        <v>2</v>
      </c>
      <c r="S22" s="1"/>
    </row>
    <row r="23" spans="1:19" ht="15.75" thickTop="1">
      <c r="A23" s="88"/>
      <c r="B23" s="88"/>
      <c r="C23" s="88"/>
      <c r="D23" s="88"/>
      <c r="E23" s="138"/>
      <c r="F23" s="138"/>
      <c r="G23" s="138"/>
      <c r="H23" s="138"/>
      <c r="I23" s="138"/>
      <c r="J23" s="138"/>
      <c r="K23" s="89"/>
      <c r="L23" s="89"/>
      <c r="M23" s="89"/>
      <c r="N23" s="89"/>
      <c r="O23" s="89"/>
      <c r="P23" s="89"/>
      <c r="Q23" s="156">
        <f>SUM(R5,R6,R7,R11,R18,R19,R20)</f>
        <v>41</v>
      </c>
      <c r="R23" s="359"/>
      <c r="S23" s="1"/>
    </row>
    <row r="24" spans="1:19" ht="15">
      <c r="A24" s="3"/>
      <c r="B24" s="3"/>
      <c r="C24" s="3"/>
      <c r="D24" s="3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3"/>
      <c r="R24" s="3"/>
      <c r="S24" s="1"/>
    </row>
    <row r="25" spans="1:19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</sheetData>
  <sheetProtection/>
  <mergeCells count="18">
    <mergeCell ref="E22:J22"/>
    <mergeCell ref="K22:P22"/>
    <mergeCell ref="A1:A3"/>
    <mergeCell ref="B1:B3"/>
    <mergeCell ref="C1:C3"/>
    <mergeCell ref="D1:D3"/>
    <mergeCell ref="A12:A13"/>
    <mergeCell ref="A14:A20"/>
    <mergeCell ref="R22:R23"/>
    <mergeCell ref="A4:A11"/>
    <mergeCell ref="Q1:Q3"/>
    <mergeCell ref="R1:R3"/>
    <mergeCell ref="E2:G2"/>
    <mergeCell ref="H2:J2"/>
    <mergeCell ref="K2:M2"/>
    <mergeCell ref="N2:P2"/>
    <mergeCell ref="E1:J1"/>
    <mergeCell ref="K1:P1"/>
  </mergeCells>
  <printOptions/>
  <pageMargins left="0.25" right="1.21875" top="0.75" bottom="0.75" header="0.3" footer="0.3"/>
  <pageSetup fitToHeight="1" fitToWidth="1" horizontalDpi="600" verticalDpi="600" orientation="landscape" paperSize="9" scale="91" r:id="rId1"/>
  <headerFooter>
    <oddHeader>&amp;CLutnictwo artystyczne
Studia II stopnia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23"/>
  <sheetViews>
    <sheetView view="pageLayout" zoomScaleNormal="75" workbookViewId="0" topLeftCell="A1">
      <selection activeCell="X25" sqref="X25"/>
    </sheetView>
  </sheetViews>
  <sheetFormatPr defaultColWidth="9.140625" defaultRowHeight="15"/>
  <cols>
    <col min="1" max="1" width="34.140625" style="5" customWidth="1"/>
    <col min="2" max="2" width="12.8515625" style="5" customWidth="1"/>
    <col min="3" max="3" width="8.8515625" style="5" customWidth="1"/>
    <col min="4" max="4" width="8.140625" style="5" bestFit="1" customWidth="1"/>
    <col min="5" max="5" width="5.28125" style="5" bestFit="1" customWidth="1"/>
    <col min="6" max="6" width="4.140625" style="5" bestFit="1" customWidth="1"/>
    <col min="7" max="8" width="5.28125" style="5" bestFit="1" customWidth="1"/>
    <col min="9" max="9" width="4.140625" style="5" bestFit="1" customWidth="1"/>
    <col min="10" max="11" width="5.28125" style="5" bestFit="1" customWidth="1"/>
    <col min="12" max="12" width="4.140625" style="5" bestFit="1" customWidth="1"/>
    <col min="13" max="13" width="6.57421875" style="5" bestFit="1" customWidth="1"/>
    <col min="14" max="14" width="5.140625" style="5" customWidth="1"/>
    <col min="15" max="15" width="4.140625" style="5" hidden="1" customWidth="1"/>
    <col min="16" max="16" width="4.8515625" style="5" hidden="1" customWidth="1"/>
    <col min="17" max="17" width="5.28125" style="5" hidden="1" customWidth="1"/>
    <col min="18" max="18" width="4.140625" style="5" hidden="1" customWidth="1"/>
    <col min="19" max="19" width="2.28125" style="5" hidden="1" customWidth="1"/>
    <col min="20" max="20" width="3.7109375" style="5" hidden="1" customWidth="1"/>
    <col min="21" max="21" width="4.140625" style="5" hidden="1" customWidth="1"/>
    <col min="22" max="22" width="5.28125" style="5" bestFit="1" customWidth="1"/>
    <col min="23" max="23" width="5.140625" style="5" customWidth="1"/>
    <col min="24" max="24" width="6.8515625" style="5" customWidth="1"/>
    <col min="25" max="25" width="0.5625" style="5" customWidth="1"/>
    <col min="26" max="26" width="9.140625" style="5" hidden="1" customWidth="1"/>
    <col min="27" max="16384" width="9.140625" style="5" customWidth="1"/>
  </cols>
  <sheetData>
    <row r="1" spans="1:23" ht="15">
      <c r="A1" s="426" t="s">
        <v>90</v>
      </c>
      <c r="B1" s="416" t="s">
        <v>29</v>
      </c>
      <c r="C1" s="429" t="s">
        <v>45</v>
      </c>
      <c r="D1" s="432" t="s">
        <v>91</v>
      </c>
      <c r="E1" s="433"/>
      <c r="F1" s="433"/>
      <c r="G1" s="433"/>
      <c r="H1" s="433"/>
      <c r="I1" s="434"/>
      <c r="J1" s="435" t="s">
        <v>106</v>
      </c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7"/>
      <c r="V1" s="416" t="s">
        <v>44</v>
      </c>
      <c r="W1" s="416" t="s">
        <v>2</v>
      </c>
    </row>
    <row r="2" spans="1:23" ht="15">
      <c r="A2" s="427"/>
      <c r="B2" s="417"/>
      <c r="C2" s="430"/>
      <c r="D2" s="419" t="s">
        <v>1</v>
      </c>
      <c r="E2" s="420"/>
      <c r="F2" s="421"/>
      <c r="G2" s="422" t="s">
        <v>3</v>
      </c>
      <c r="H2" s="420"/>
      <c r="I2" s="423"/>
      <c r="J2" s="438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40"/>
      <c r="V2" s="417"/>
      <c r="W2" s="417"/>
    </row>
    <row r="3" spans="1:23" ht="15.75" thickBot="1">
      <c r="A3" s="428"/>
      <c r="B3" s="418"/>
      <c r="C3" s="431"/>
      <c r="D3" s="257" t="s">
        <v>43</v>
      </c>
      <c r="E3" s="258" t="s">
        <v>30</v>
      </c>
      <c r="F3" s="259" t="s">
        <v>2</v>
      </c>
      <c r="G3" s="258" t="s">
        <v>43</v>
      </c>
      <c r="H3" s="258" t="s">
        <v>30</v>
      </c>
      <c r="I3" s="260" t="s">
        <v>2</v>
      </c>
      <c r="J3" s="438"/>
      <c r="K3" s="439"/>
      <c r="L3" s="439"/>
      <c r="M3" s="439"/>
      <c r="N3" s="439"/>
      <c r="O3" s="439"/>
      <c r="P3" s="439"/>
      <c r="Q3" s="439"/>
      <c r="R3" s="439"/>
      <c r="S3" s="439"/>
      <c r="T3" s="439"/>
      <c r="U3" s="440"/>
      <c r="V3" s="418"/>
      <c r="W3" s="418"/>
    </row>
    <row r="4" spans="1:23" ht="15">
      <c r="A4" s="261" t="s">
        <v>92</v>
      </c>
      <c r="B4" s="262" t="s">
        <v>15</v>
      </c>
      <c r="C4" s="263" t="s">
        <v>37</v>
      </c>
      <c r="D4" s="264">
        <v>30</v>
      </c>
      <c r="E4" s="265" t="s">
        <v>50</v>
      </c>
      <c r="F4" s="266">
        <v>1</v>
      </c>
      <c r="G4" s="265">
        <v>30</v>
      </c>
      <c r="H4" s="265" t="s">
        <v>52</v>
      </c>
      <c r="I4" s="267">
        <v>2</v>
      </c>
      <c r="J4" s="438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40"/>
      <c r="V4" s="268">
        <f aca="true" t="shared" si="0" ref="V4:V12">SUM(D4,G4)</f>
        <v>60</v>
      </c>
      <c r="W4" s="268">
        <f aca="true" t="shared" si="1" ref="W4:W12">SUM(F4,I4)</f>
        <v>3</v>
      </c>
    </row>
    <row r="5" spans="1:23" ht="15">
      <c r="A5" s="261" t="s">
        <v>93</v>
      </c>
      <c r="B5" s="262" t="s">
        <v>15</v>
      </c>
      <c r="C5" s="263" t="s">
        <v>37</v>
      </c>
      <c r="D5" s="269">
        <v>45</v>
      </c>
      <c r="E5" s="270" t="s">
        <v>50</v>
      </c>
      <c r="F5" s="271">
        <v>2</v>
      </c>
      <c r="G5" s="270">
        <v>45</v>
      </c>
      <c r="H5" s="270" t="s">
        <v>52</v>
      </c>
      <c r="I5" s="272">
        <v>3</v>
      </c>
      <c r="J5" s="438"/>
      <c r="K5" s="439"/>
      <c r="L5" s="439"/>
      <c r="M5" s="439"/>
      <c r="N5" s="439"/>
      <c r="O5" s="439"/>
      <c r="P5" s="439"/>
      <c r="Q5" s="439"/>
      <c r="R5" s="439"/>
      <c r="S5" s="439"/>
      <c r="T5" s="439"/>
      <c r="U5" s="440"/>
      <c r="V5" s="268">
        <f t="shared" si="0"/>
        <v>90</v>
      </c>
      <c r="W5" s="273">
        <f t="shared" si="1"/>
        <v>5</v>
      </c>
    </row>
    <row r="6" spans="1:23" s="11" customFormat="1" ht="15">
      <c r="A6" s="261" t="s">
        <v>94</v>
      </c>
      <c r="B6" s="262" t="s">
        <v>15</v>
      </c>
      <c r="C6" s="263" t="s">
        <v>37</v>
      </c>
      <c r="D6" s="274"/>
      <c r="E6" s="275"/>
      <c r="F6" s="276"/>
      <c r="G6" s="275">
        <v>30</v>
      </c>
      <c r="H6" s="275" t="s">
        <v>50</v>
      </c>
      <c r="I6" s="277">
        <v>1</v>
      </c>
      <c r="J6" s="438"/>
      <c r="K6" s="439"/>
      <c r="L6" s="439"/>
      <c r="M6" s="439"/>
      <c r="N6" s="439"/>
      <c r="O6" s="439"/>
      <c r="P6" s="439"/>
      <c r="Q6" s="439"/>
      <c r="R6" s="439"/>
      <c r="S6" s="439"/>
      <c r="T6" s="439"/>
      <c r="U6" s="440"/>
      <c r="V6" s="268">
        <f t="shared" si="0"/>
        <v>30</v>
      </c>
      <c r="W6" s="268">
        <f t="shared" si="1"/>
        <v>1</v>
      </c>
    </row>
    <row r="7" spans="1:23" ht="15">
      <c r="A7" s="278" t="s">
        <v>95</v>
      </c>
      <c r="B7" s="262" t="s">
        <v>15</v>
      </c>
      <c r="C7" s="263" t="s">
        <v>96</v>
      </c>
      <c r="D7" s="269">
        <v>30</v>
      </c>
      <c r="E7" s="279" t="s">
        <v>50</v>
      </c>
      <c r="F7" s="271">
        <v>1</v>
      </c>
      <c r="G7" s="270">
        <v>30</v>
      </c>
      <c r="H7" s="279" t="s">
        <v>52</v>
      </c>
      <c r="I7" s="272">
        <v>2</v>
      </c>
      <c r="J7" s="438"/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40"/>
      <c r="V7" s="268">
        <f t="shared" si="0"/>
        <v>60</v>
      </c>
      <c r="W7" s="268">
        <f t="shared" si="1"/>
        <v>3</v>
      </c>
    </row>
    <row r="8" spans="1:23" ht="15">
      <c r="A8" s="280" t="s">
        <v>97</v>
      </c>
      <c r="B8" s="281" t="s">
        <v>15</v>
      </c>
      <c r="C8" s="282" t="s">
        <v>98</v>
      </c>
      <c r="D8" s="269">
        <v>15</v>
      </c>
      <c r="E8" s="279" t="s">
        <v>50</v>
      </c>
      <c r="F8" s="271">
        <v>1</v>
      </c>
      <c r="G8" s="270"/>
      <c r="H8" s="279"/>
      <c r="I8" s="272"/>
      <c r="J8" s="438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40"/>
      <c r="V8" s="268">
        <f t="shared" si="0"/>
        <v>15</v>
      </c>
      <c r="W8" s="273">
        <f t="shared" si="1"/>
        <v>1</v>
      </c>
    </row>
    <row r="9" spans="1:23" ht="15">
      <c r="A9" s="295" t="s">
        <v>99</v>
      </c>
      <c r="B9" s="262" t="s">
        <v>15</v>
      </c>
      <c r="C9" s="263" t="s">
        <v>98</v>
      </c>
      <c r="D9" s="269"/>
      <c r="E9" s="270"/>
      <c r="F9" s="271"/>
      <c r="G9" s="270">
        <v>15</v>
      </c>
      <c r="H9" s="270" t="s">
        <v>50</v>
      </c>
      <c r="I9" s="272">
        <v>1</v>
      </c>
      <c r="J9" s="438"/>
      <c r="K9" s="439"/>
      <c r="L9" s="439"/>
      <c r="M9" s="439"/>
      <c r="N9" s="439"/>
      <c r="O9" s="439"/>
      <c r="P9" s="439"/>
      <c r="Q9" s="439"/>
      <c r="R9" s="439"/>
      <c r="S9" s="439"/>
      <c r="T9" s="439"/>
      <c r="U9" s="440"/>
      <c r="V9" s="268">
        <f t="shared" si="0"/>
        <v>15</v>
      </c>
      <c r="W9" s="268">
        <f t="shared" si="1"/>
        <v>1</v>
      </c>
    </row>
    <row r="10" spans="1:23" ht="15">
      <c r="A10" s="296" t="s">
        <v>100</v>
      </c>
      <c r="B10" s="281" t="s">
        <v>15</v>
      </c>
      <c r="C10" s="263" t="s">
        <v>98</v>
      </c>
      <c r="D10" s="269">
        <v>15</v>
      </c>
      <c r="E10" s="270" t="s">
        <v>52</v>
      </c>
      <c r="F10" s="271">
        <v>0.5</v>
      </c>
      <c r="G10" s="270"/>
      <c r="H10" s="270"/>
      <c r="I10" s="272"/>
      <c r="J10" s="438"/>
      <c r="K10" s="439"/>
      <c r="L10" s="439"/>
      <c r="M10" s="439"/>
      <c r="N10" s="439"/>
      <c r="O10" s="439"/>
      <c r="P10" s="439"/>
      <c r="Q10" s="439"/>
      <c r="R10" s="439"/>
      <c r="S10" s="439"/>
      <c r="T10" s="439"/>
      <c r="U10" s="440"/>
      <c r="V10" s="268">
        <f>SUM(D10,G10)</f>
        <v>15</v>
      </c>
      <c r="W10" s="268">
        <f>SUM(F10,I10)</f>
        <v>0.5</v>
      </c>
    </row>
    <row r="11" spans="1:23" ht="15">
      <c r="A11" s="283" t="s">
        <v>101</v>
      </c>
      <c r="B11" s="262" t="s">
        <v>15</v>
      </c>
      <c r="C11" s="263" t="s">
        <v>98</v>
      </c>
      <c r="D11" s="269">
        <v>30</v>
      </c>
      <c r="E11" s="270" t="s">
        <v>50</v>
      </c>
      <c r="F11" s="271">
        <v>2</v>
      </c>
      <c r="G11" s="270"/>
      <c r="H11" s="270"/>
      <c r="I11" s="272"/>
      <c r="J11" s="438"/>
      <c r="K11" s="439"/>
      <c r="L11" s="439"/>
      <c r="M11" s="439"/>
      <c r="N11" s="439"/>
      <c r="O11" s="439"/>
      <c r="P11" s="439"/>
      <c r="Q11" s="439"/>
      <c r="R11" s="439"/>
      <c r="S11" s="439"/>
      <c r="T11" s="439"/>
      <c r="U11" s="440"/>
      <c r="V11" s="268">
        <f t="shared" si="0"/>
        <v>30</v>
      </c>
      <c r="W11" s="268">
        <f t="shared" si="1"/>
        <v>2</v>
      </c>
    </row>
    <row r="12" spans="1:23" ht="15.75" thickBot="1">
      <c r="A12" s="284" t="s">
        <v>102</v>
      </c>
      <c r="B12" s="285" t="s">
        <v>15</v>
      </c>
      <c r="C12" s="286" t="s">
        <v>98</v>
      </c>
      <c r="D12" s="298">
        <v>60</v>
      </c>
      <c r="E12" s="299" t="s">
        <v>50</v>
      </c>
      <c r="F12" s="300">
        <v>4</v>
      </c>
      <c r="G12" s="299">
        <v>60</v>
      </c>
      <c r="H12" s="299" t="s">
        <v>50</v>
      </c>
      <c r="I12" s="301">
        <v>4</v>
      </c>
      <c r="J12" s="438"/>
      <c r="K12" s="439"/>
      <c r="L12" s="439"/>
      <c r="M12" s="439"/>
      <c r="N12" s="439"/>
      <c r="O12" s="439"/>
      <c r="P12" s="439"/>
      <c r="Q12" s="439"/>
      <c r="R12" s="439"/>
      <c r="S12" s="439"/>
      <c r="T12" s="439"/>
      <c r="U12" s="440"/>
      <c r="V12" s="291">
        <f t="shared" si="0"/>
        <v>120</v>
      </c>
      <c r="W12" s="292">
        <f t="shared" si="1"/>
        <v>8</v>
      </c>
    </row>
    <row r="13" spans="1:23" ht="15.75" thickBot="1">
      <c r="A13" s="293"/>
      <c r="B13" s="294"/>
      <c r="C13" s="304" t="s">
        <v>103</v>
      </c>
      <c r="D13" s="305">
        <f>SUM(D4:D12)</f>
        <v>225</v>
      </c>
      <c r="E13" s="305"/>
      <c r="F13" s="306">
        <f>SUM(F4:F12)</f>
        <v>11.5</v>
      </c>
      <c r="G13" s="305">
        <f>SUM(G4:G12)</f>
        <v>210</v>
      </c>
      <c r="H13" s="305"/>
      <c r="I13" s="306">
        <f>SUM(I4:I12)</f>
        <v>13</v>
      </c>
      <c r="J13" s="311"/>
      <c r="K13" s="307"/>
      <c r="L13" s="307"/>
      <c r="M13" s="307"/>
      <c r="N13" s="307"/>
      <c r="O13" s="307"/>
      <c r="P13" s="307"/>
      <c r="Q13" s="307"/>
      <c r="R13" s="307"/>
      <c r="S13" s="307"/>
      <c r="T13" s="307"/>
      <c r="U13" s="308"/>
      <c r="V13" s="309">
        <f>SUM(D13,G13)</f>
        <v>435</v>
      </c>
      <c r="W13" s="310">
        <f>SUM(F13,I13)</f>
        <v>24.5</v>
      </c>
    </row>
    <row r="16" spans="3:8" ht="15">
      <c r="C16" s="312"/>
      <c r="D16" s="312"/>
      <c r="E16" s="313" t="s">
        <v>107</v>
      </c>
      <c r="F16" s="313"/>
      <c r="G16" s="313"/>
      <c r="H16" s="312"/>
    </row>
    <row r="17" spans="4:7" ht="15.75" thickBot="1">
      <c r="D17" s="312" t="s">
        <v>108</v>
      </c>
      <c r="E17" s="312"/>
      <c r="F17" s="312"/>
      <c r="G17" s="312"/>
    </row>
    <row r="18" spans="1:23" ht="15">
      <c r="A18" s="426" t="s">
        <v>90</v>
      </c>
      <c r="B18" s="416" t="s">
        <v>29</v>
      </c>
      <c r="C18" s="429" t="s">
        <v>45</v>
      </c>
      <c r="D18" s="432" t="s">
        <v>91</v>
      </c>
      <c r="E18" s="433"/>
      <c r="F18" s="433"/>
      <c r="G18" s="433"/>
      <c r="H18" s="433"/>
      <c r="I18" s="434"/>
      <c r="J18" s="435" t="s">
        <v>106</v>
      </c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7"/>
      <c r="V18" s="416" t="s">
        <v>44</v>
      </c>
      <c r="W18" s="416" t="s">
        <v>2</v>
      </c>
    </row>
    <row r="19" spans="1:23" ht="15">
      <c r="A19" s="427"/>
      <c r="B19" s="417"/>
      <c r="C19" s="430"/>
      <c r="D19" s="419" t="s">
        <v>1</v>
      </c>
      <c r="E19" s="420"/>
      <c r="F19" s="421"/>
      <c r="G19" s="422" t="s">
        <v>3</v>
      </c>
      <c r="H19" s="420"/>
      <c r="I19" s="423"/>
      <c r="J19" s="438"/>
      <c r="K19" s="439"/>
      <c r="L19" s="439"/>
      <c r="M19" s="439"/>
      <c r="N19" s="439"/>
      <c r="O19" s="439"/>
      <c r="P19" s="439"/>
      <c r="Q19" s="439"/>
      <c r="R19" s="439"/>
      <c r="S19" s="439"/>
      <c r="T19" s="439"/>
      <c r="U19" s="440"/>
      <c r="V19" s="417"/>
      <c r="W19" s="417"/>
    </row>
    <row r="20" spans="1:23" ht="15.75" thickBot="1">
      <c r="A20" s="428"/>
      <c r="B20" s="418"/>
      <c r="C20" s="431"/>
      <c r="D20" s="257" t="s">
        <v>43</v>
      </c>
      <c r="E20" s="258" t="s">
        <v>30</v>
      </c>
      <c r="F20" s="259" t="s">
        <v>2</v>
      </c>
      <c r="G20" s="258" t="s">
        <v>43</v>
      </c>
      <c r="H20" s="258" t="s">
        <v>30</v>
      </c>
      <c r="I20" s="260" t="s">
        <v>2</v>
      </c>
      <c r="J20" s="438"/>
      <c r="K20" s="439"/>
      <c r="L20" s="439"/>
      <c r="M20" s="439"/>
      <c r="N20" s="439"/>
      <c r="O20" s="439"/>
      <c r="P20" s="439"/>
      <c r="Q20" s="439"/>
      <c r="R20" s="439"/>
      <c r="S20" s="439"/>
      <c r="T20" s="439"/>
      <c r="U20" s="440"/>
      <c r="V20" s="418"/>
      <c r="W20" s="418"/>
    </row>
    <row r="21" spans="1:23" ht="15">
      <c r="A21" s="261" t="s">
        <v>104</v>
      </c>
      <c r="B21" s="262" t="s">
        <v>15</v>
      </c>
      <c r="C21" s="297" t="s">
        <v>37</v>
      </c>
      <c r="D21" s="269">
        <v>30</v>
      </c>
      <c r="E21" s="270" t="s">
        <v>52</v>
      </c>
      <c r="F21" s="271">
        <v>2</v>
      </c>
      <c r="G21" s="270"/>
      <c r="H21" s="270"/>
      <c r="I21" s="272"/>
      <c r="J21" s="438"/>
      <c r="K21" s="439"/>
      <c r="L21" s="439"/>
      <c r="M21" s="439"/>
      <c r="N21" s="439"/>
      <c r="O21" s="439"/>
      <c r="P21" s="439"/>
      <c r="Q21" s="439"/>
      <c r="R21" s="439"/>
      <c r="S21" s="439"/>
      <c r="T21" s="439"/>
      <c r="U21" s="440"/>
      <c r="V21" s="268">
        <f>SUM(D21,G21)</f>
        <v>30</v>
      </c>
      <c r="W21" s="268">
        <f>SUM(F21,I21)</f>
        <v>2</v>
      </c>
    </row>
    <row r="22" spans="1:23" ht="15.75" thickBot="1">
      <c r="A22" s="261" t="s">
        <v>105</v>
      </c>
      <c r="B22" s="262" t="s">
        <v>15</v>
      </c>
      <c r="C22" s="302" t="s">
        <v>38</v>
      </c>
      <c r="D22" s="287">
        <v>30</v>
      </c>
      <c r="E22" s="288" t="s">
        <v>50</v>
      </c>
      <c r="F22" s="289">
        <v>1</v>
      </c>
      <c r="G22" s="288">
        <v>30</v>
      </c>
      <c r="H22" s="288" t="s">
        <v>50</v>
      </c>
      <c r="I22" s="290">
        <v>1</v>
      </c>
      <c r="J22" s="438"/>
      <c r="K22" s="439"/>
      <c r="L22" s="439"/>
      <c r="M22" s="439"/>
      <c r="N22" s="439"/>
      <c r="O22" s="439"/>
      <c r="P22" s="439"/>
      <c r="Q22" s="439"/>
      <c r="R22" s="439"/>
      <c r="S22" s="439"/>
      <c r="T22" s="439"/>
      <c r="U22" s="440"/>
      <c r="V22" s="291">
        <f>SUM(D22,G22)</f>
        <v>60</v>
      </c>
      <c r="W22" s="303">
        <f>SUM(F22,I22)</f>
        <v>2</v>
      </c>
    </row>
    <row r="23" spans="1:23" ht="15.75" thickBot="1">
      <c r="A23" s="293"/>
      <c r="B23" s="294"/>
      <c r="C23" s="304" t="s">
        <v>103</v>
      </c>
      <c r="D23" s="305">
        <f>SUM(D21:D22)</f>
        <v>60</v>
      </c>
      <c r="E23" s="305"/>
      <c r="F23" s="306">
        <f>SUM(F21:F22)</f>
        <v>3</v>
      </c>
      <c r="G23" s="305">
        <f>SUM(G21:G22)</f>
        <v>30</v>
      </c>
      <c r="H23" s="305"/>
      <c r="I23" s="306">
        <f>SUM(I21:I22)</f>
        <v>1</v>
      </c>
      <c r="J23" s="424"/>
      <c r="K23" s="425"/>
      <c r="L23" s="425"/>
      <c r="M23" s="425"/>
      <c r="N23" s="425"/>
      <c r="O23" s="307"/>
      <c r="P23" s="307"/>
      <c r="Q23" s="307"/>
      <c r="R23" s="307"/>
      <c r="S23" s="307"/>
      <c r="T23" s="307"/>
      <c r="U23" s="308"/>
      <c r="V23" s="309">
        <f>SUM(D23,G23)</f>
        <v>90</v>
      </c>
      <c r="W23" s="310">
        <f>SUM(F23,I23)</f>
        <v>4</v>
      </c>
    </row>
  </sheetData>
  <sheetProtection/>
  <mergeCells count="19">
    <mergeCell ref="A1:A3"/>
    <mergeCell ref="B1:B3"/>
    <mergeCell ref="C1:C3"/>
    <mergeCell ref="D1:I1"/>
    <mergeCell ref="V1:V3"/>
    <mergeCell ref="W1:W3"/>
    <mergeCell ref="D2:F2"/>
    <mergeCell ref="J1:U12"/>
    <mergeCell ref="G2:I2"/>
    <mergeCell ref="W18:W20"/>
    <mergeCell ref="D19:F19"/>
    <mergeCell ref="G19:I19"/>
    <mergeCell ref="J23:N23"/>
    <mergeCell ref="A18:A20"/>
    <mergeCell ref="B18:B20"/>
    <mergeCell ref="C18:C20"/>
    <mergeCell ref="D18:I18"/>
    <mergeCell ref="J18:U22"/>
    <mergeCell ref="V18:V20"/>
  </mergeCells>
  <printOptions/>
  <pageMargins left="0.7" right="0.7" top="0.75" bottom="0.75" header="0.3" footer="0.3"/>
  <pageSetup fitToHeight="1" fitToWidth="1" horizontalDpi="600" verticalDpi="600" orientation="landscape" paperSize="9" r:id="rId1"/>
  <headerFooter>
    <oddHeader>&amp;C&amp;"Calibri,Pogrubiony"Studium pedagogiczne - fakultet
Studia I stopnia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31"/>
  <sheetViews>
    <sheetView view="pageLayout" zoomScaleNormal="80" workbookViewId="0" topLeftCell="A1">
      <selection activeCell="A31" sqref="A31:X31"/>
    </sheetView>
  </sheetViews>
  <sheetFormatPr defaultColWidth="9.140625" defaultRowHeight="15"/>
  <cols>
    <col min="1" max="1" width="10.7109375" style="6" customWidth="1"/>
    <col min="2" max="2" width="33.28125" style="6" customWidth="1"/>
    <col min="3" max="3" width="13.8515625" style="6" bestFit="1" customWidth="1"/>
    <col min="4" max="4" width="8.140625" style="6" bestFit="1" customWidth="1"/>
    <col min="5" max="5" width="5.28125" style="6" bestFit="1" customWidth="1"/>
    <col min="6" max="6" width="4.140625" style="6" customWidth="1"/>
    <col min="7" max="8" width="5.28125" style="6" bestFit="1" customWidth="1"/>
    <col min="9" max="9" width="4.140625" style="6" bestFit="1" customWidth="1"/>
    <col min="10" max="11" width="5.28125" style="6" bestFit="1" customWidth="1"/>
    <col min="12" max="12" width="4.140625" style="6" bestFit="1" customWidth="1"/>
    <col min="13" max="13" width="6.57421875" style="6" bestFit="1" customWidth="1"/>
    <col min="14" max="14" width="5.28125" style="6" bestFit="1" customWidth="1"/>
    <col min="15" max="15" width="4.140625" style="6" bestFit="1" customWidth="1"/>
    <col min="16" max="16" width="4.8515625" style="6" bestFit="1" customWidth="1"/>
    <col min="17" max="17" width="5.28125" style="6" bestFit="1" customWidth="1"/>
    <col min="18" max="18" width="4.140625" style="6" bestFit="1" customWidth="1"/>
    <col min="19" max="20" width="5.28125" style="6" bestFit="1" customWidth="1"/>
    <col min="21" max="21" width="4.140625" style="6" bestFit="1" customWidth="1"/>
    <col min="22" max="22" width="5.28125" style="6" bestFit="1" customWidth="1"/>
    <col min="23" max="23" width="6.00390625" style="6" bestFit="1" customWidth="1"/>
    <col min="24" max="24" width="7.00390625" style="6" customWidth="1"/>
    <col min="25" max="25" width="4.140625" style="6" customWidth="1"/>
    <col min="26" max="16384" width="9.140625" style="6" customWidth="1"/>
  </cols>
  <sheetData>
    <row r="1" spans="1:24" ht="16.5" thickTop="1">
      <c r="A1" s="328" t="s">
        <v>33</v>
      </c>
      <c r="B1" s="353" t="s">
        <v>65</v>
      </c>
      <c r="C1" s="328" t="s">
        <v>29</v>
      </c>
      <c r="D1" s="329" t="s">
        <v>45</v>
      </c>
      <c r="E1" s="334" t="s">
        <v>0</v>
      </c>
      <c r="F1" s="335"/>
      <c r="G1" s="335"/>
      <c r="H1" s="335"/>
      <c r="I1" s="335"/>
      <c r="J1" s="336"/>
      <c r="K1" s="346" t="s">
        <v>8</v>
      </c>
      <c r="L1" s="347"/>
      <c r="M1" s="347"/>
      <c r="N1" s="347"/>
      <c r="O1" s="347"/>
      <c r="P1" s="348"/>
      <c r="Q1" s="339" t="s">
        <v>9</v>
      </c>
      <c r="R1" s="340"/>
      <c r="S1" s="340"/>
      <c r="T1" s="340"/>
      <c r="U1" s="340"/>
      <c r="V1" s="341"/>
      <c r="W1" s="358" t="s">
        <v>44</v>
      </c>
      <c r="X1" s="328" t="s">
        <v>2</v>
      </c>
    </row>
    <row r="2" spans="1:24" ht="15.75">
      <c r="A2" s="328"/>
      <c r="B2" s="353"/>
      <c r="C2" s="328"/>
      <c r="D2" s="329"/>
      <c r="E2" s="331" t="s">
        <v>1</v>
      </c>
      <c r="F2" s="332"/>
      <c r="G2" s="332"/>
      <c r="H2" s="332" t="s">
        <v>3</v>
      </c>
      <c r="I2" s="332"/>
      <c r="J2" s="333"/>
      <c r="K2" s="345" t="s">
        <v>4</v>
      </c>
      <c r="L2" s="343"/>
      <c r="M2" s="343"/>
      <c r="N2" s="343" t="s">
        <v>5</v>
      </c>
      <c r="O2" s="343"/>
      <c r="P2" s="344"/>
      <c r="Q2" s="342" t="s">
        <v>6</v>
      </c>
      <c r="R2" s="337"/>
      <c r="S2" s="337"/>
      <c r="T2" s="337" t="s">
        <v>7</v>
      </c>
      <c r="U2" s="337"/>
      <c r="V2" s="338"/>
      <c r="W2" s="358"/>
      <c r="X2" s="328"/>
    </row>
    <row r="3" spans="1:24" ht="15.75">
      <c r="A3" s="328"/>
      <c r="B3" s="353"/>
      <c r="C3" s="328"/>
      <c r="D3" s="329"/>
      <c r="E3" s="314" t="s">
        <v>43</v>
      </c>
      <c r="F3" s="315" t="s">
        <v>30</v>
      </c>
      <c r="G3" s="24" t="s">
        <v>2</v>
      </c>
      <c r="H3" s="315" t="s">
        <v>43</v>
      </c>
      <c r="I3" s="315" t="s">
        <v>30</v>
      </c>
      <c r="J3" s="50" t="s">
        <v>2</v>
      </c>
      <c r="K3" s="323" t="s">
        <v>43</v>
      </c>
      <c r="L3" s="315" t="s">
        <v>30</v>
      </c>
      <c r="M3" s="26" t="s">
        <v>2</v>
      </c>
      <c r="N3" s="322" t="s">
        <v>43</v>
      </c>
      <c r="O3" s="315" t="s">
        <v>30</v>
      </c>
      <c r="P3" s="62" t="s">
        <v>2</v>
      </c>
      <c r="Q3" s="321" t="s">
        <v>43</v>
      </c>
      <c r="R3" s="315" t="s">
        <v>30</v>
      </c>
      <c r="S3" s="28" t="s">
        <v>2</v>
      </c>
      <c r="T3" s="318" t="s">
        <v>43</v>
      </c>
      <c r="U3" s="315" t="s">
        <v>30</v>
      </c>
      <c r="V3" s="66" t="s">
        <v>2</v>
      </c>
      <c r="W3" s="358"/>
      <c r="X3" s="328"/>
    </row>
    <row r="4" spans="1:24" ht="15.75">
      <c r="A4" s="352" t="s">
        <v>79</v>
      </c>
      <c r="B4" s="29" t="s">
        <v>87</v>
      </c>
      <c r="C4" s="327" t="s">
        <v>10</v>
      </c>
      <c r="D4" s="44" t="s">
        <v>82</v>
      </c>
      <c r="E4" s="51">
        <v>30</v>
      </c>
      <c r="F4" s="8" t="s">
        <v>49</v>
      </c>
      <c r="G4" s="30">
        <v>10</v>
      </c>
      <c r="H4" s="8">
        <v>30</v>
      </c>
      <c r="I4" s="8" t="s">
        <v>49</v>
      </c>
      <c r="J4" s="52">
        <v>10</v>
      </c>
      <c r="K4" s="55">
        <v>30</v>
      </c>
      <c r="L4" s="8" t="s">
        <v>49</v>
      </c>
      <c r="M4" s="9">
        <v>10</v>
      </c>
      <c r="N4" s="7">
        <v>30</v>
      </c>
      <c r="O4" s="8" t="s">
        <v>49</v>
      </c>
      <c r="P4" s="56">
        <v>10</v>
      </c>
      <c r="Q4" s="67">
        <v>30</v>
      </c>
      <c r="R4" s="8" t="s">
        <v>49</v>
      </c>
      <c r="S4" s="32">
        <v>10</v>
      </c>
      <c r="T4" s="31">
        <v>30</v>
      </c>
      <c r="U4" s="8" t="s">
        <v>50</v>
      </c>
      <c r="V4" s="68">
        <v>19</v>
      </c>
      <c r="W4" s="48">
        <f aca="true" t="shared" si="0" ref="W4:W20">SUM(E4,H4,K4,N4,Q4,T4)</f>
        <v>180</v>
      </c>
      <c r="X4" s="33">
        <f>SUM(G4,J4,M4,P4,S4,V4,)</f>
        <v>69</v>
      </c>
    </row>
    <row r="5" spans="1:24" ht="15.75">
      <c r="A5" s="352"/>
      <c r="B5" s="29" t="s">
        <v>109</v>
      </c>
      <c r="C5" s="327" t="s">
        <v>10</v>
      </c>
      <c r="D5" s="44" t="s">
        <v>86</v>
      </c>
      <c r="E5" s="51"/>
      <c r="F5" s="8"/>
      <c r="G5" s="30"/>
      <c r="H5" s="8"/>
      <c r="I5" s="8"/>
      <c r="J5" s="52"/>
      <c r="K5" s="55"/>
      <c r="L5" s="8"/>
      <c r="M5" s="9"/>
      <c r="N5" s="7"/>
      <c r="O5" s="8"/>
      <c r="P5" s="56"/>
      <c r="Q5" s="67">
        <v>30</v>
      </c>
      <c r="R5" s="8" t="s">
        <v>50</v>
      </c>
      <c r="S5" s="32">
        <v>2</v>
      </c>
      <c r="T5" s="31"/>
      <c r="U5" s="8"/>
      <c r="V5" s="68"/>
      <c r="W5" s="48">
        <f>SUM(Q5)</f>
        <v>30</v>
      </c>
      <c r="X5" s="33">
        <f>SUM(S5)</f>
        <v>2</v>
      </c>
    </row>
    <row r="6" spans="1:24" ht="15.75">
      <c r="A6" s="352"/>
      <c r="B6" s="29" t="s">
        <v>11</v>
      </c>
      <c r="C6" s="327" t="s">
        <v>28</v>
      </c>
      <c r="D6" s="44" t="s">
        <v>84</v>
      </c>
      <c r="E6" s="51"/>
      <c r="F6" s="8"/>
      <c r="G6" s="30"/>
      <c r="H6" s="8"/>
      <c r="I6" s="8"/>
      <c r="J6" s="52"/>
      <c r="K6" s="55">
        <v>30</v>
      </c>
      <c r="L6" s="8" t="s">
        <v>49</v>
      </c>
      <c r="M6" s="9">
        <v>4</v>
      </c>
      <c r="N6" s="7">
        <v>30</v>
      </c>
      <c r="O6" s="8" t="s">
        <v>49</v>
      </c>
      <c r="P6" s="56">
        <v>4</v>
      </c>
      <c r="Q6" s="67">
        <v>30</v>
      </c>
      <c r="R6" s="8" t="s">
        <v>49</v>
      </c>
      <c r="S6" s="32">
        <v>4</v>
      </c>
      <c r="T6" s="31">
        <v>30</v>
      </c>
      <c r="U6" s="8" t="s">
        <v>49</v>
      </c>
      <c r="V6" s="68">
        <v>4</v>
      </c>
      <c r="W6" s="48">
        <f>SUM(E6,H6,K6,N6,Q6,T6)</f>
        <v>120</v>
      </c>
      <c r="X6" s="33">
        <f>SUM(G6,J6,M6,P6,S6,V6,)</f>
        <v>16</v>
      </c>
    </row>
    <row r="7" spans="1:24" ht="15.75">
      <c r="A7" s="352"/>
      <c r="B7" s="29" t="s">
        <v>71</v>
      </c>
      <c r="C7" s="327" t="s">
        <v>10</v>
      </c>
      <c r="D7" s="44" t="s">
        <v>85</v>
      </c>
      <c r="E7" s="53">
        <v>15</v>
      </c>
      <c r="F7" s="33" t="s">
        <v>50</v>
      </c>
      <c r="G7" s="33">
        <v>0.5</v>
      </c>
      <c r="H7" s="33">
        <v>15</v>
      </c>
      <c r="I7" s="33" t="s">
        <v>50</v>
      </c>
      <c r="J7" s="54">
        <v>0.5</v>
      </c>
      <c r="K7" s="55">
        <v>15</v>
      </c>
      <c r="L7" s="7" t="s">
        <v>50</v>
      </c>
      <c r="M7" s="9">
        <v>0.5</v>
      </c>
      <c r="N7" s="7">
        <v>15</v>
      </c>
      <c r="O7" s="7" t="s">
        <v>50</v>
      </c>
      <c r="P7" s="56">
        <v>0.5</v>
      </c>
      <c r="Q7" s="67">
        <v>30</v>
      </c>
      <c r="R7" s="7" t="s">
        <v>50</v>
      </c>
      <c r="S7" s="32">
        <v>1</v>
      </c>
      <c r="T7" s="31">
        <v>30</v>
      </c>
      <c r="U7" s="7" t="s">
        <v>50</v>
      </c>
      <c r="V7" s="68">
        <v>1</v>
      </c>
      <c r="W7" s="48">
        <f t="shared" si="0"/>
        <v>120</v>
      </c>
      <c r="X7" s="33">
        <f>SUM(G7,J7,M7,P7,S7,V7,)</f>
        <v>4</v>
      </c>
    </row>
    <row r="8" spans="1:24" ht="15.75">
      <c r="A8" s="352"/>
      <c r="B8" s="29" t="s">
        <v>68</v>
      </c>
      <c r="C8" s="327" t="s">
        <v>10</v>
      </c>
      <c r="D8" s="44" t="s">
        <v>38</v>
      </c>
      <c r="E8" s="51"/>
      <c r="F8" s="7"/>
      <c r="G8" s="30"/>
      <c r="H8" s="8"/>
      <c r="I8" s="7"/>
      <c r="J8" s="52"/>
      <c r="K8" s="55">
        <v>15</v>
      </c>
      <c r="L8" s="7" t="s">
        <v>50</v>
      </c>
      <c r="M8" s="9">
        <v>0.5</v>
      </c>
      <c r="N8" s="7">
        <v>15</v>
      </c>
      <c r="O8" s="7" t="s">
        <v>50</v>
      </c>
      <c r="P8" s="56">
        <v>0.5</v>
      </c>
      <c r="Q8" s="67"/>
      <c r="R8" s="31"/>
      <c r="S8" s="32"/>
      <c r="T8" s="31"/>
      <c r="U8" s="31"/>
      <c r="V8" s="68"/>
      <c r="W8" s="48">
        <f>SUM(E8,H8,K8,N8,Q8,T8)</f>
        <v>30</v>
      </c>
      <c r="X8" s="33">
        <f>SUM(G8,J8,M8,P8,S8,V8,)</f>
        <v>1</v>
      </c>
    </row>
    <row r="9" spans="1:24" ht="15.75">
      <c r="A9" s="352"/>
      <c r="B9" s="29" t="s">
        <v>34</v>
      </c>
      <c r="C9" s="327" t="s">
        <v>10</v>
      </c>
      <c r="D9" s="45" t="s">
        <v>84</v>
      </c>
      <c r="E9" s="51">
        <v>75</v>
      </c>
      <c r="F9" s="7" t="s">
        <v>50</v>
      </c>
      <c r="G9" s="30">
        <v>4</v>
      </c>
      <c r="H9" s="8">
        <v>75</v>
      </c>
      <c r="I9" s="7" t="s">
        <v>50</v>
      </c>
      <c r="J9" s="52">
        <v>4</v>
      </c>
      <c r="K9" s="55">
        <v>75</v>
      </c>
      <c r="L9" s="7" t="s">
        <v>50</v>
      </c>
      <c r="M9" s="9">
        <v>4</v>
      </c>
      <c r="N9" s="7">
        <v>75</v>
      </c>
      <c r="O9" s="7" t="s">
        <v>50</v>
      </c>
      <c r="P9" s="56">
        <v>4</v>
      </c>
      <c r="Q9" s="67">
        <v>75</v>
      </c>
      <c r="R9" s="31" t="s">
        <v>50</v>
      </c>
      <c r="S9" s="32">
        <v>4</v>
      </c>
      <c r="T9" s="31"/>
      <c r="U9" s="31"/>
      <c r="V9" s="68"/>
      <c r="W9" s="48">
        <f>SUM(E9,H9,K9,N9,Q9,T9)</f>
        <v>375</v>
      </c>
      <c r="X9" s="33">
        <f>SUM(G9,J9,M9,P9,S9,V9,)</f>
        <v>20</v>
      </c>
    </row>
    <row r="10" spans="1:24" ht="15.75">
      <c r="A10" s="352"/>
      <c r="B10" s="29" t="s">
        <v>35</v>
      </c>
      <c r="C10" s="34" t="s">
        <v>10</v>
      </c>
      <c r="D10" s="45" t="s">
        <v>86</v>
      </c>
      <c r="E10" s="51"/>
      <c r="F10" s="7"/>
      <c r="G10" s="30"/>
      <c r="H10" s="8"/>
      <c r="I10" s="7"/>
      <c r="J10" s="52"/>
      <c r="K10" s="55">
        <v>30</v>
      </c>
      <c r="L10" s="7" t="s">
        <v>51</v>
      </c>
      <c r="M10" s="9">
        <v>1</v>
      </c>
      <c r="N10" s="7">
        <v>30</v>
      </c>
      <c r="O10" s="7" t="s">
        <v>51</v>
      </c>
      <c r="P10" s="56">
        <v>1</v>
      </c>
      <c r="Q10" s="67">
        <v>30</v>
      </c>
      <c r="R10" s="31" t="s">
        <v>51</v>
      </c>
      <c r="S10" s="32">
        <v>1</v>
      </c>
      <c r="T10" s="31">
        <v>30</v>
      </c>
      <c r="U10" s="31" t="s">
        <v>52</v>
      </c>
      <c r="V10" s="68">
        <v>2</v>
      </c>
      <c r="W10" s="48">
        <f t="shared" si="0"/>
        <v>120</v>
      </c>
      <c r="X10" s="33">
        <f aca="true" t="shared" si="1" ref="X10:X15">SUM(G10,J10,M10,P10,S10,V10,)</f>
        <v>5</v>
      </c>
    </row>
    <row r="11" spans="1:24" ht="15.75">
      <c r="A11" s="352"/>
      <c r="B11" s="29" t="s">
        <v>48</v>
      </c>
      <c r="C11" s="34" t="s">
        <v>28</v>
      </c>
      <c r="D11" s="45" t="s">
        <v>38</v>
      </c>
      <c r="E11" s="51">
        <v>15</v>
      </c>
      <c r="F11" s="7" t="s">
        <v>50</v>
      </c>
      <c r="G11" s="30">
        <v>1</v>
      </c>
      <c r="H11" s="8">
        <v>15</v>
      </c>
      <c r="I11" s="7" t="s">
        <v>50</v>
      </c>
      <c r="J11" s="52">
        <v>1</v>
      </c>
      <c r="K11" s="55">
        <v>15</v>
      </c>
      <c r="L11" s="7" t="s">
        <v>50</v>
      </c>
      <c r="M11" s="9">
        <v>1</v>
      </c>
      <c r="N11" s="7">
        <v>15</v>
      </c>
      <c r="O11" s="7" t="s">
        <v>50</v>
      </c>
      <c r="P11" s="56">
        <v>1</v>
      </c>
      <c r="Q11" s="67">
        <v>15</v>
      </c>
      <c r="R11" s="7" t="s">
        <v>50</v>
      </c>
      <c r="S11" s="32">
        <v>1</v>
      </c>
      <c r="T11" s="31"/>
      <c r="U11" s="7"/>
      <c r="V11" s="68"/>
      <c r="W11" s="48">
        <f>SUM(E11,H11,K11,N11,Q11,T11)</f>
        <v>75</v>
      </c>
      <c r="X11" s="16">
        <f>SUM(V11,S11,P11,M11,J11,G11)</f>
        <v>5</v>
      </c>
    </row>
    <row r="12" spans="1:24" ht="15.75">
      <c r="A12" s="350" t="s">
        <v>80</v>
      </c>
      <c r="B12" s="29" t="s">
        <v>36</v>
      </c>
      <c r="C12" s="327" t="s">
        <v>10</v>
      </c>
      <c r="D12" s="44" t="s">
        <v>84</v>
      </c>
      <c r="E12" s="51"/>
      <c r="F12" s="8"/>
      <c r="G12" s="30"/>
      <c r="H12" s="8"/>
      <c r="I12" s="8"/>
      <c r="J12" s="52"/>
      <c r="K12" s="55">
        <v>30</v>
      </c>
      <c r="L12" s="7" t="s">
        <v>50</v>
      </c>
      <c r="M12" s="9">
        <v>1</v>
      </c>
      <c r="N12" s="7">
        <v>30</v>
      </c>
      <c r="O12" s="7" t="s">
        <v>52</v>
      </c>
      <c r="P12" s="56">
        <v>2</v>
      </c>
      <c r="Q12" s="55"/>
      <c r="R12" s="7"/>
      <c r="S12" s="9"/>
      <c r="T12" s="7"/>
      <c r="U12" s="7"/>
      <c r="V12" s="56"/>
      <c r="W12" s="48">
        <f t="shared" si="0"/>
        <v>60</v>
      </c>
      <c r="X12" s="33">
        <f t="shared" si="1"/>
        <v>3</v>
      </c>
    </row>
    <row r="13" spans="1:24" ht="15.75">
      <c r="A13" s="351"/>
      <c r="B13" s="29" t="s">
        <v>26</v>
      </c>
      <c r="C13" s="327" t="s">
        <v>10</v>
      </c>
      <c r="D13" s="44" t="s">
        <v>84</v>
      </c>
      <c r="E13" s="51"/>
      <c r="F13" s="8"/>
      <c r="G13" s="30"/>
      <c r="H13" s="8"/>
      <c r="I13" s="8"/>
      <c r="J13" s="52"/>
      <c r="K13" s="55">
        <v>30</v>
      </c>
      <c r="L13" s="7" t="s">
        <v>50</v>
      </c>
      <c r="M13" s="9">
        <v>1</v>
      </c>
      <c r="N13" s="7">
        <v>30</v>
      </c>
      <c r="O13" s="7" t="s">
        <v>52</v>
      </c>
      <c r="P13" s="56">
        <v>2</v>
      </c>
      <c r="Q13" s="67"/>
      <c r="R13" s="31"/>
      <c r="S13" s="32"/>
      <c r="T13" s="31"/>
      <c r="U13" s="31"/>
      <c r="V13" s="68"/>
      <c r="W13" s="48">
        <f t="shared" si="0"/>
        <v>60</v>
      </c>
      <c r="X13" s="33">
        <f t="shared" si="1"/>
        <v>3</v>
      </c>
    </row>
    <row r="14" spans="1:24" ht="15.75">
      <c r="A14" s="351"/>
      <c r="B14" s="29" t="s">
        <v>23</v>
      </c>
      <c r="C14" s="327" t="s">
        <v>10</v>
      </c>
      <c r="D14" s="44" t="s">
        <v>84</v>
      </c>
      <c r="E14" s="51"/>
      <c r="F14" s="8"/>
      <c r="G14" s="30"/>
      <c r="H14" s="8"/>
      <c r="I14" s="8"/>
      <c r="J14" s="52"/>
      <c r="K14" s="55"/>
      <c r="L14" s="7"/>
      <c r="M14" s="9"/>
      <c r="N14" s="7"/>
      <c r="O14" s="7"/>
      <c r="P14" s="56"/>
      <c r="Q14" s="67">
        <v>30</v>
      </c>
      <c r="R14" s="7" t="s">
        <v>50</v>
      </c>
      <c r="S14" s="32">
        <v>1</v>
      </c>
      <c r="T14" s="31">
        <v>30</v>
      </c>
      <c r="U14" s="7" t="s">
        <v>52</v>
      </c>
      <c r="V14" s="68">
        <v>2</v>
      </c>
      <c r="W14" s="48">
        <f t="shared" si="0"/>
        <v>60</v>
      </c>
      <c r="X14" s="33">
        <f t="shared" si="1"/>
        <v>3</v>
      </c>
    </row>
    <row r="15" spans="1:24" ht="15.75">
      <c r="A15" s="351"/>
      <c r="B15" s="29" t="s">
        <v>25</v>
      </c>
      <c r="C15" s="327" t="s">
        <v>10</v>
      </c>
      <c r="D15" s="44" t="s">
        <v>84</v>
      </c>
      <c r="E15" s="51">
        <v>30</v>
      </c>
      <c r="F15" s="7" t="s">
        <v>50</v>
      </c>
      <c r="G15" s="30">
        <v>1</v>
      </c>
      <c r="H15" s="8">
        <v>30</v>
      </c>
      <c r="I15" s="7" t="s">
        <v>52</v>
      </c>
      <c r="J15" s="52">
        <v>2</v>
      </c>
      <c r="K15" s="55"/>
      <c r="L15" s="7"/>
      <c r="M15" s="9"/>
      <c r="N15" s="7"/>
      <c r="O15" s="7"/>
      <c r="P15" s="56"/>
      <c r="Q15" s="67"/>
      <c r="R15" s="31"/>
      <c r="S15" s="32"/>
      <c r="T15" s="31"/>
      <c r="U15" s="31"/>
      <c r="V15" s="68"/>
      <c r="W15" s="48">
        <f t="shared" si="0"/>
        <v>60</v>
      </c>
      <c r="X15" s="33">
        <f t="shared" si="1"/>
        <v>3</v>
      </c>
    </row>
    <row r="16" spans="1:24" ht="15.75">
      <c r="A16" s="351"/>
      <c r="B16" s="29" t="s">
        <v>12</v>
      </c>
      <c r="C16" s="327" t="s">
        <v>10</v>
      </c>
      <c r="D16" s="44" t="s">
        <v>86</v>
      </c>
      <c r="E16" s="51">
        <v>30</v>
      </c>
      <c r="F16" s="7" t="s">
        <v>51</v>
      </c>
      <c r="G16" s="30">
        <v>2</v>
      </c>
      <c r="H16" s="8">
        <v>30</v>
      </c>
      <c r="I16" s="7" t="s">
        <v>52</v>
      </c>
      <c r="J16" s="52">
        <v>2</v>
      </c>
      <c r="K16" s="55"/>
      <c r="L16" s="7"/>
      <c r="M16" s="9"/>
      <c r="N16" s="7"/>
      <c r="O16" s="7"/>
      <c r="P16" s="56"/>
      <c r="Q16" s="67"/>
      <c r="R16" s="31"/>
      <c r="S16" s="32"/>
      <c r="T16" s="31"/>
      <c r="U16" s="31"/>
      <c r="V16" s="68"/>
      <c r="W16" s="48">
        <f>SUM(E16,H16,K17,N17,Q16,T16)</f>
        <v>120</v>
      </c>
      <c r="X16" s="33">
        <f>SUM(G16,J16)</f>
        <v>4</v>
      </c>
    </row>
    <row r="17" spans="1:24" ht="15.75">
      <c r="A17" s="351"/>
      <c r="B17" s="29" t="s">
        <v>73</v>
      </c>
      <c r="C17" s="327" t="s">
        <v>10</v>
      </c>
      <c r="D17" s="44" t="s">
        <v>86</v>
      </c>
      <c r="E17" s="51"/>
      <c r="F17" s="8"/>
      <c r="G17" s="30"/>
      <c r="H17" s="8"/>
      <c r="I17" s="8"/>
      <c r="J17" s="52"/>
      <c r="K17" s="51">
        <v>30</v>
      </c>
      <c r="L17" s="7" t="s">
        <v>50</v>
      </c>
      <c r="M17" s="30">
        <v>1</v>
      </c>
      <c r="N17" s="8">
        <v>30</v>
      </c>
      <c r="O17" s="7" t="s">
        <v>52</v>
      </c>
      <c r="P17" s="52">
        <v>2</v>
      </c>
      <c r="Q17" s="67"/>
      <c r="R17" s="7"/>
      <c r="S17" s="32"/>
      <c r="T17" s="31"/>
      <c r="U17" s="7"/>
      <c r="V17" s="68"/>
      <c r="W17" s="48">
        <f>SUM(K17,N17)</f>
        <v>60</v>
      </c>
      <c r="X17" s="33">
        <f>SUM(M17,P17)</f>
        <v>3</v>
      </c>
    </row>
    <row r="18" spans="1:24" ht="15.75">
      <c r="A18" s="326"/>
      <c r="B18" s="29" t="s">
        <v>67</v>
      </c>
      <c r="C18" s="327" t="s">
        <v>10</v>
      </c>
      <c r="D18" s="44" t="s">
        <v>86</v>
      </c>
      <c r="E18" s="51"/>
      <c r="F18" s="8"/>
      <c r="G18" s="30"/>
      <c r="H18" s="8"/>
      <c r="I18" s="8"/>
      <c r="J18" s="52"/>
      <c r="K18" s="55"/>
      <c r="L18" s="7"/>
      <c r="M18" s="9"/>
      <c r="N18" s="7"/>
      <c r="O18" s="7"/>
      <c r="P18" s="56"/>
      <c r="Q18" s="67">
        <v>30</v>
      </c>
      <c r="R18" s="7" t="s">
        <v>50</v>
      </c>
      <c r="S18" s="32">
        <v>1</v>
      </c>
      <c r="T18" s="31">
        <v>30</v>
      </c>
      <c r="U18" s="7" t="s">
        <v>52</v>
      </c>
      <c r="V18" s="68">
        <v>2</v>
      </c>
      <c r="W18" s="48">
        <f>SUM(E18,H18,K18,N18,Q18,T18)</f>
        <v>60</v>
      </c>
      <c r="X18" s="33">
        <f>SUM(G18,J18,M18,P18,S18,V18,)</f>
        <v>3</v>
      </c>
    </row>
    <row r="19" spans="1:24" ht="15.75">
      <c r="A19" s="350" t="s">
        <v>81</v>
      </c>
      <c r="B19" s="29" t="s">
        <v>13</v>
      </c>
      <c r="C19" s="327" t="s">
        <v>10</v>
      </c>
      <c r="D19" s="44" t="s">
        <v>84</v>
      </c>
      <c r="E19" s="51">
        <v>30</v>
      </c>
      <c r="F19" s="7" t="s">
        <v>50</v>
      </c>
      <c r="G19" s="30">
        <v>1</v>
      </c>
      <c r="H19" s="8">
        <v>30</v>
      </c>
      <c r="I19" s="7" t="s">
        <v>52</v>
      </c>
      <c r="J19" s="52">
        <v>2</v>
      </c>
      <c r="K19" s="55"/>
      <c r="L19" s="7"/>
      <c r="M19" s="9"/>
      <c r="N19" s="7"/>
      <c r="O19" s="7"/>
      <c r="P19" s="56"/>
      <c r="Q19" s="67"/>
      <c r="R19" s="31"/>
      <c r="S19" s="32"/>
      <c r="T19" s="31"/>
      <c r="U19" s="31"/>
      <c r="V19" s="68"/>
      <c r="W19" s="48">
        <f>SUM(E19,H19,K19,N19,Q19,T19)</f>
        <v>60</v>
      </c>
      <c r="X19" s="33">
        <f>SUM(G19,J19,M19,P19,S19,V19,)</f>
        <v>3</v>
      </c>
    </row>
    <row r="20" spans="1:24" ht="15.75">
      <c r="A20" s="351"/>
      <c r="B20" s="35" t="s">
        <v>18</v>
      </c>
      <c r="C20" s="327" t="s">
        <v>10</v>
      </c>
      <c r="D20" s="44" t="s">
        <v>84</v>
      </c>
      <c r="E20" s="51"/>
      <c r="F20" s="8"/>
      <c r="G20" s="30"/>
      <c r="H20" s="8"/>
      <c r="I20" s="8"/>
      <c r="J20" s="52"/>
      <c r="K20" s="55"/>
      <c r="L20" s="7"/>
      <c r="M20" s="9"/>
      <c r="N20" s="7"/>
      <c r="O20" s="7"/>
      <c r="P20" s="56"/>
      <c r="Q20" s="67">
        <v>15</v>
      </c>
      <c r="R20" s="31" t="s">
        <v>50</v>
      </c>
      <c r="S20" s="32">
        <v>1</v>
      </c>
      <c r="T20" s="31"/>
      <c r="U20" s="31"/>
      <c r="V20" s="68"/>
      <c r="W20" s="48">
        <f t="shared" si="0"/>
        <v>15</v>
      </c>
      <c r="X20" s="33">
        <f aca="true" t="shared" si="2" ref="X20:X25">SUM(G20,J20,M20,P20,S20,V20,)</f>
        <v>1</v>
      </c>
    </row>
    <row r="21" spans="1:24" ht="15.75">
      <c r="A21" s="351"/>
      <c r="B21" s="29" t="s">
        <v>24</v>
      </c>
      <c r="C21" s="327" t="s">
        <v>10</v>
      </c>
      <c r="D21" s="44" t="s">
        <v>84</v>
      </c>
      <c r="E21" s="51"/>
      <c r="F21" s="7"/>
      <c r="G21" s="30"/>
      <c r="H21" s="8">
        <v>15</v>
      </c>
      <c r="I21" s="8" t="s">
        <v>52</v>
      </c>
      <c r="J21" s="52">
        <v>1</v>
      </c>
      <c r="K21" s="55"/>
      <c r="L21" s="7"/>
      <c r="M21" s="9"/>
      <c r="N21" s="7"/>
      <c r="O21" s="7"/>
      <c r="P21" s="56"/>
      <c r="Q21" s="67"/>
      <c r="R21" s="31"/>
      <c r="S21" s="32"/>
      <c r="T21" s="31"/>
      <c r="U21" s="31"/>
      <c r="V21" s="68"/>
      <c r="W21" s="48">
        <f>SUM(E21,H21,K21,N21,Q21,T21)</f>
        <v>15</v>
      </c>
      <c r="X21" s="33">
        <f t="shared" si="2"/>
        <v>1</v>
      </c>
    </row>
    <row r="22" spans="1:24" ht="15.75">
      <c r="A22" s="351"/>
      <c r="B22" s="29" t="s">
        <v>27</v>
      </c>
      <c r="C22" s="327" t="s">
        <v>10</v>
      </c>
      <c r="D22" s="44" t="s">
        <v>84</v>
      </c>
      <c r="E22" s="51">
        <v>2</v>
      </c>
      <c r="F22" s="7" t="s">
        <v>50</v>
      </c>
      <c r="G22" s="30">
        <v>0</v>
      </c>
      <c r="H22" s="8"/>
      <c r="I22" s="8"/>
      <c r="J22" s="52"/>
      <c r="K22" s="55"/>
      <c r="L22" s="7"/>
      <c r="M22" s="9"/>
      <c r="N22" s="7"/>
      <c r="O22" s="7"/>
      <c r="P22" s="56"/>
      <c r="Q22" s="67"/>
      <c r="R22" s="31"/>
      <c r="S22" s="32"/>
      <c r="T22" s="31"/>
      <c r="U22" s="31"/>
      <c r="V22" s="68"/>
      <c r="W22" s="48">
        <f>SUM(E22,H22,K22,N22,Q22,T22)</f>
        <v>2</v>
      </c>
      <c r="X22" s="33">
        <f t="shared" si="2"/>
        <v>0</v>
      </c>
    </row>
    <row r="23" spans="1:24" ht="15.75">
      <c r="A23" s="351"/>
      <c r="B23" s="29" t="s">
        <v>16</v>
      </c>
      <c r="C23" s="327" t="s">
        <v>10</v>
      </c>
      <c r="D23" s="44" t="s">
        <v>84</v>
      </c>
      <c r="E23" s="51">
        <v>3</v>
      </c>
      <c r="F23" s="7" t="s">
        <v>50</v>
      </c>
      <c r="G23" s="30">
        <v>0</v>
      </c>
      <c r="H23" s="8"/>
      <c r="I23" s="8"/>
      <c r="J23" s="52"/>
      <c r="K23" s="55"/>
      <c r="L23" s="7"/>
      <c r="M23" s="9"/>
      <c r="N23" s="7"/>
      <c r="O23" s="7"/>
      <c r="P23" s="56"/>
      <c r="Q23" s="67"/>
      <c r="R23" s="31"/>
      <c r="S23" s="32"/>
      <c r="T23" s="31"/>
      <c r="U23" s="31"/>
      <c r="V23" s="68"/>
      <c r="W23" s="48">
        <f>SUM(E23,H23,K23,N23,Q23,T23)</f>
        <v>3</v>
      </c>
      <c r="X23" s="33">
        <f t="shared" si="2"/>
        <v>0</v>
      </c>
    </row>
    <row r="24" spans="1:24" ht="15.75">
      <c r="A24" s="351"/>
      <c r="B24" s="36" t="s">
        <v>40</v>
      </c>
      <c r="C24" s="34" t="s">
        <v>28</v>
      </c>
      <c r="D24" s="45" t="s">
        <v>86</v>
      </c>
      <c r="E24" s="51">
        <v>30</v>
      </c>
      <c r="F24" s="7" t="s">
        <v>51</v>
      </c>
      <c r="G24" s="30">
        <v>2</v>
      </c>
      <c r="H24" s="8">
        <v>30</v>
      </c>
      <c r="I24" s="7" t="s">
        <v>51</v>
      </c>
      <c r="J24" s="52">
        <v>2</v>
      </c>
      <c r="K24" s="55">
        <v>30</v>
      </c>
      <c r="L24" s="7" t="s">
        <v>51</v>
      </c>
      <c r="M24" s="9">
        <v>2</v>
      </c>
      <c r="N24" s="7">
        <v>30</v>
      </c>
      <c r="O24" s="7" t="s">
        <v>52</v>
      </c>
      <c r="P24" s="56">
        <v>3</v>
      </c>
      <c r="Q24" s="67"/>
      <c r="R24" s="31"/>
      <c r="S24" s="32"/>
      <c r="T24" s="31"/>
      <c r="U24" s="31"/>
      <c r="V24" s="68"/>
      <c r="W24" s="48">
        <f>SUM(E24,H24,K24,N24,Q24,T24)</f>
        <v>120</v>
      </c>
      <c r="X24" s="16">
        <f t="shared" si="2"/>
        <v>9</v>
      </c>
    </row>
    <row r="25" spans="1:24" ht="15.75">
      <c r="A25" s="351"/>
      <c r="B25" s="36" t="s">
        <v>14</v>
      </c>
      <c r="C25" s="34" t="s">
        <v>28</v>
      </c>
      <c r="D25" s="45" t="s">
        <v>86</v>
      </c>
      <c r="E25" s="55"/>
      <c r="F25" s="7"/>
      <c r="G25" s="9"/>
      <c r="H25" s="7">
        <v>30</v>
      </c>
      <c r="I25" s="7" t="s">
        <v>50</v>
      </c>
      <c r="J25" s="56">
        <v>1</v>
      </c>
      <c r="K25" s="53"/>
      <c r="L25" s="33"/>
      <c r="M25" s="33"/>
      <c r="N25" s="33"/>
      <c r="O25" s="33"/>
      <c r="P25" s="54"/>
      <c r="Q25" s="67"/>
      <c r="R25" s="31"/>
      <c r="S25" s="32"/>
      <c r="T25" s="31"/>
      <c r="U25" s="31"/>
      <c r="V25" s="68"/>
      <c r="W25" s="48">
        <f>SUM(E25,H25,K25,N25,Q25,T25)</f>
        <v>30</v>
      </c>
      <c r="X25" s="16">
        <f t="shared" si="2"/>
        <v>1</v>
      </c>
    </row>
    <row r="26" spans="1:24" ht="15.75">
      <c r="A26" s="351"/>
      <c r="B26" s="29" t="s">
        <v>72</v>
      </c>
      <c r="C26" s="327" t="s">
        <v>10</v>
      </c>
      <c r="D26" s="44" t="s">
        <v>83</v>
      </c>
      <c r="E26" s="51"/>
      <c r="F26" s="8"/>
      <c r="G26" s="30"/>
      <c r="H26" s="8"/>
      <c r="I26" s="8"/>
      <c r="J26" s="52"/>
      <c r="K26" s="55"/>
      <c r="L26" s="7"/>
      <c r="M26" s="9"/>
      <c r="N26" s="7"/>
      <c r="O26" s="7"/>
      <c r="P26" s="56"/>
      <c r="Q26" s="67">
        <v>15</v>
      </c>
      <c r="R26" s="7" t="s">
        <v>52</v>
      </c>
      <c r="S26" s="32">
        <v>1</v>
      </c>
      <c r="T26" s="31"/>
      <c r="U26" s="31"/>
      <c r="V26" s="68"/>
      <c r="W26" s="48">
        <f>SUM(Q26)</f>
        <v>15</v>
      </c>
      <c r="X26" s="33">
        <f>SUM(G26,J26,M26,P26,S26,V26,)</f>
        <v>1</v>
      </c>
    </row>
    <row r="27" spans="1:24" ht="16.5" thickBot="1">
      <c r="A27" s="354"/>
      <c r="B27" s="36" t="s">
        <v>46</v>
      </c>
      <c r="C27" s="34" t="s">
        <v>89</v>
      </c>
      <c r="D27" s="45"/>
      <c r="E27" s="171"/>
      <c r="F27" s="172"/>
      <c r="G27" s="173">
        <v>4</v>
      </c>
      <c r="H27" s="174"/>
      <c r="I27" s="172"/>
      <c r="J27" s="175">
        <v>8</v>
      </c>
      <c r="K27" s="178"/>
      <c r="L27" s="172"/>
      <c r="M27" s="179">
        <v>4</v>
      </c>
      <c r="N27" s="172"/>
      <c r="O27" s="172"/>
      <c r="P27" s="180">
        <v>4</v>
      </c>
      <c r="Q27" s="183"/>
      <c r="R27" s="184"/>
      <c r="S27" s="185">
        <v>3</v>
      </c>
      <c r="T27" s="184"/>
      <c r="U27" s="184"/>
      <c r="V27" s="186"/>
      <c r="W27" s="212"/>
      <c r="X27" s="213">
        <f>SUM(G27,J27,M27,P27,S27,V27)</f>
        <v>23</v>
      </c>
    </row>
    <row r="28" spans="1:24" ht="16.5" thickTop="1">
      <c r="A28" s="37"/>
      <c r="B28" s="38"/>
      <c r="C28" s="39"/>
      <c r="D28" s="46" t="s">
        <v>17</v>
      </c>
      <c r="E28" s="316"/>
      <c r="F28" s="317"/>
      <c r="G28" s="176">
        <f>SUM(G4:G27)</f>
        <v>25.5</v>
      </c>
      <c r="H28" s="317"/>
      <c r="I28" s="317"/>
      <c r="J28" s="177">
        <f>SUM(J4:J27)</f>
        <v>33.5</v>
      </c>
      <c r="K28" s="324"/>
      <c r="L28" s="325"/>
      <c r="M28" s="181">
        <f>SUM(M4:M27)</f>
        <v>30</v>
      </c>
      <c r="N28" s="325"/>
      <c r="O28" s="325"/>
      <c r="P28" s="182">
        <f>SUM(P4:P27)</f>
        <v>34</v>
      </c>
      <c r="Q28" s="319"/>
      <c r="R28" s="320"/>
      <c r="S28" s="187">
        <f>SUM(S4:S27)</f>
        <v>30</v>
      </c>
      <c r="T28" s="320"/>
      <c r="U28" s="320"/>
      <c r="V28" s="188">
        <f>SUM(V4:V27)</f>
        <v>30</v>
      </c>
      <c r="W28" s="214"/>
      <c r="X28" s="215">
        <f>SUM(X4:X27)</f>
        <v>183</v>
      </c>
    </row>
    <row r="29" spans="1:24" ht="16.5" thickBot="1">
      <c r="A29" s="40"/>
      <c r="B29" s="40"/>
      <c r="C29" s="40"/>
      <c r="D29" s="47" t="s">
        <v>42</v>
      </c>
      <c r="E29" s="57"/>
      <c r="F29" s="58"/>
      <c r="G29" s="59">
        <f>SUM(G28,J28)</f>
        <v>59</v>
      </c>
      <c r="H29" s="59"/>
      <c r="I29" s="59"/>
      <c r="J29" s="60"/>
      <c r="K29" s="57"/>
      <c r="L29" s="330">
        <f>SUM(M28,P28)</f>
        <v>64</v>
      </c>
      <c r="M29" s="330"/>
      <c r="N29" s="330"/>
      <c r="O29" s="330"/>
      <c r="P29" s="63"/>
      <c r="Q29" s="355">
        <f>SUM(S28,V28)</f>
        <v>60</v>
      </c>
      <c r="R29" s="330"/>
      <c r="S29" s="330"/>
      <c r="T29" s="330"/>
      <c r="U29" s="330"/>
      <c r="V29" s="356"/>
      <c r="W29" s="64"/>
      <c r="X29" s="357" t="s">
        <v>2</v>
      </c>
    </row>
    <row r="30" spans="1:24" ht="16.5" thickTop="1">
      <c r="A30" s="40"/>
      <c r="B30" s="40"/>
      <c r="C30" s="40"/>
      <c r="D30" s="37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2"/>
      <c r="W30" s="43">
        <f>SUM(X6,X11,X24:X25,X27)</f>
        <v>54</v>
      </c>
      <c r="X30" s="357"/>
    </row>
    <row r="31" spans="1:24" ht="15.75">
      <c r="A31" s="349"/>
      <c r="B31" s="349"/>
      <c r="C31" s="349"/>
      <c r="D31" s="349"/>
      <c r="E31" s="349"/>
      <c r="F31" s="349"/>
      <c r="G31" s="349"/>
      <c r="H31" s="349"/>
      <c r="I31" s="349"/>
      <c r="J31" s="349"/>
      <c r="K31" s="349"/>
      <c r="L31" s="349"/>
      <c r="M31" s="349"/>
      <c r="N31" s="349"/>
      <c r="O31" s="349"/>
      <c r="P31" s="349"/>
      <c r="Q31" s="349"/>
      <c r="R31" s="349"/>
      <c r="S31" s="349"/>
      <c r="T31" s="349"/>
      <c r="U31" s="349"/>
      <c r="V31" s="349"/>
      <c r="W31" s="349"/>
      <c r="X31" s="349"/>
    </row>
  </sheetData>
  <sheetProtection/>
  <mergeCells count="22">
    <mergeCell ref="A1:A3"/>
    <mergeCell ref="B1:B3"/>
    <mergeCell ref="C1:C3"/>
    <mergeCell ref="D1:D3"/>
    <mergeCell ref="E1:J1"/>
    <mergeCell ref="K1:P1"/>
    <mergeCell ref="Q1:V1"/>
    <mergeCell ref="W1:W3"/>
    <mergeCell ref="X1:X3"/>
    <mergeCell ref="E2:G2"/>
    <mergeCell ref="H2:J2"/>
    <mergeCell ref="K2:M2"/>
    <mergeCell ref="N2:P2"/>
    <mergeCell ref="Q2:S2"/>
    <mergeCell ref="T2:V2"/>
    <mergeCell ref="A31:X31"/>
    <mergeCell ref="A4:A11"/>
    <mergeCell ref="A12:A17"/>
    <mergeCell ref="A19:A27"/>
    <mergeCell ref="L29:O29"/>
    <mergeCell ref="Q29:V29"/>
    <mergeCell ref="X29:X30"/>
  </mergeCells>
  <printOptions/>
  <pageMargins left="0.25" right="0.25" top="0.75" bottom="0.75" header="0.3" footer="0.3"/>
  <pageSetup fitToHeight="1" fitToWidth="1" horizontalDpi="600" verticalDpi="600" orientation="landscape" paperSize="9" scale="84" r:id="rId1"/>
  <headerFooter>
    <oddHeader>&amp;C&amp;"Calibri,Pogrubiony"&amp;K000000Skrzypce, altówka, wiolonczela
Studia I stopnia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31"/>
  <sheetViews>
    <sheetView view="pageLayout" zoomScaleNormal="80" workbookViewId="0" topLeftCell="A1">
      <selection activeCell="P33" sqref="P33"/>
    </sheetView>
  </sheetViews>
  <sheetFormatPr defaultColWidth="9.140625" defaultRowHeight="15"/>
  <cols>
    <col min="1" max="1" width="10.7109375" style="6" customWidth="1"/>
    <col min="2" max="2" width="33.28125" style="6" customWidth="1"/>
    <col min="3" max="3" width="13.8515625" style="6" bestFit="1" customWidth="1"/>
    <col min="4" max="4" width="8.140625" style="6" bestFit="1" customWidth="1"/>
    <col min="5" max="5" width="5.28125" style="6" bestFit="1" customWidth="1"/>
    <col min="6" max="6" width="4.140625" style="6" bestFit="1" customWidth="1"/>
    <col min="7" max="8" width="5.28125" style="6" bestFit="1" customWidth="1"/>
    <col min="9" max="9" width="4.140625" style="6" bestFit="1" customWidth="1"/>
    <col min="10" max="11" width="5.28125" style="6" bestFit="1" customWidth="1"/>
    <col min="12" max="12" width="4.140625" style="6" bestFit="1" customWidth="1"/>
    <col min="13" max="13" width="6.57421875" style="6" bestFit="1" customWidth="1"/>
    <col min="14" max="14" width="5.28125" style="6" bestFit="1" customWidth="1"/>
    <col min="15" max="15" width="4.140625" style="6" bestFit="1" customWidth="1"/>
    <col min="16" max="16" width="4.8515625" style="6" bestFit="1" customWidth="1"/>
    <col min="17" max="17" width="5.28125" style="6" bestFit="1" customWidth="1"/>
    <col min="18" max="18" width="4.140625" style="6" bestFit="1" customWidth="1"/>
    <col min="19" max="20" width="5.28125" style="6" bestFit="1" customWidth="1"/>
    <col min="21" max="21" width="4.140625" style="6" bestFit="1" customWidth="1"/>
    <col min="22" max="22" width="5.28125" style="6" bestFit="1" customWidth="1"/>
    <col min="23" max="23" width="6.00390625" style="6" bestFit="1" customWidth="1"/>
    <col min="24" max="24" width="7.00390625" style="6" customWidth="1"/>
    <col min="25" max="25" width="4.140625" style="6" customWidth="1"/>
    <col min="26" max="16384" width="9.140625" style="6" customWidth="1"/>
  </cols>
  <sheetData>
    <row r="1" spans="1:24" ht="16.5" thickTop="1">
      <c r="A1" s="372" t="s">
        <v>33</v>
      </c>
      <c r="B1" s="382" t="s">
        <v>65</v>
      </c>
      <c r="C1" s="372" t="s">
        <v>29</v>
      </c>
      <c r="D1" s="383" t="s">
        <v>45</v>
      </c>
      <c r="E1" s="384" t="s">
        <v>0</v>
      </c>
      <c r="F1" s="385"/>
      <c r="G1" s="385"/>
      <c r="H1" s="385"/>
      <c r="I1" s="385"/>
      <c r="J1" s="386"/>
      <c r="K1" s="387" t="s">
        <v>8</v>
      </c>
      <c r="L1" s="388"/>
      <c r="M1" s="388"/>
      <c r="N1" s="388"/>
      <c r="O1" s="388"/>
      <c r="P1" s="389"/>
      <c r="Q1" s="368" t="s">
        <v>9</v>
      </c>
      <c r="R1" s="369"/>
      <c r="S1" s="369"/>
      <c r="T1" s="369"/>
      <c r="U1" s="369"/>
      <c r="V1" s="370"/>
      <c r="W1" s="371" t="s">
        <v>44</v>
      </c>
      <c r="X1" s="372" t="s">
        <v>2</v>
      </c>
    </row>
    <row r="2" spans="1:24" ht="15.75">
      <c r="A2" s="372"/>
      <c r="B2" s="382"/>
      <c r="C2" s="372"/>
      <c r="D2" s="383"/>
      <c r="E2" s="373" t="s">
        <v>1</v>
      </c>
      <c r="F2" s="374"/>
      <c r="G2" s="374"/>
      <c r="H2" s="374" t="s">
        <v>3</v>
      </c>
      <c r="I2" s="374"/>
      <c r="J2" s="375"/>
      <c r="K2" s="376" t="s">
        <v>4</v>
      </c>
      <c r="L2" s="377"/>
      <c r="M2" s="377"/>
      <c r="N2" s="377" t="s">
        <v>5</v>
      </c>
      <c r="O2" s="377"/>
      <c r="P2" s="378"/>
      <c r="Q2" s="379" t="s">
        <v>6</v>
      </c>
      <c r="R2" s="380"/>
      <c r="S2" s="380"/>
      <c r="T2" s="380" t="s">
        <v>7</v>
      </c>
      <c r="U2" s="380"/>
      <c r="V2" s="381"/>
      <c r="W2" s="371"/>
      <c r="X2" s="372"/>
    </row>
    <row r="3" spans="1:24" ht="15.75">
      <c r="A3" s="372"/>
      <c r="B3" s="382"/>
      <c r="C3" s="372"/>
      <c r="D3" s="383"/>
      <c r="E3" s="97" t="s">
        <v>43</v>
      </c>
      <c r="F3" s="17" t="s">
        <v>30</v>
      </c>
      <c r="G3" s="20" t="s">
        <v>2</v>
      </c>
      <c r="H3" s="17" t="s">
        <v>43</v>
      </c>
      <c r="I3" s="17" t="s">
        <v>30</v>
      </c>
      <c r="J3" s="98" t="s">
        <v>2</v>
      </c>
      <c r="K3" s="105" t="s">
        <v>43</v>
      </c>
      <c r="L3" s="17" t="s">
        <v>30</v>
      </c>
      <c r="M3" s="21" t="s">
        <v>2</v>
      </c>
      <c r="N3" s="18" t="s">
        <v>43</v>
      </c>
      <c r="O3" s="17" t="s">
        <v>30</v>
      </c>
      <c r="P3" s="106" t="s">
        <v>2</v>
      </c>
      <c r="Q3" s="108" t="s">
        <v>43</v>
      </c>
      <c r="R3" s="17" t="s">
        <v>30</v>
      </c>
      <c r="S3" s="22" t="s">
        <v>2</v>
      </c>
      <c r="T3" s="19" t="s">
        <v>43</v>
      </c>
      <c r="U3" s="17" t="s">
        <v>30</v>
      </c>
      <c r="V3" s="109" t="s">
        <v>2</v>
      </c>
      <c r="W3" s="371"/>
      <c r="X3" s="372"/>
    </row>
    <row r="4" spans="1:24" ht="15.75">
      <c r="A4" s="360" t="s">
        <v>79</v>
      </c>
      <c r="B4" s="69" t="s">
        <v>87</v>
      </c>
      <c r="C4" s="70" t="s">
        <v>10</v>
      </c>
      <c r="D4" s="92" t="s">
        <v>82</v>
      </c>
      <c r="E4" s="99">
        <v>30</v>
      </c>
      <c r="F4" s="71" t="s">
        <v>49</v>
      </c>
      <c r="G4" s="72">
        <v>10</v>
      </c>
      <c r="H4" s="71">
        <v>30</v>
      </c>
      <c r="I4" s="71" t="s">
        <v>49</v>
      </c>
      <c r="J4" s="100">
        <v>10</v>
      </c>
      <c r="K4" s="103">
        <v>30</v>
      </c>
      <c r="L4" s="71" t="s">
        <v>49</v>
      </c>
      <c r="M4" s="74">
        <v>10</v>
      </c>
      <c r="N4" s="73">
        <v>30</v>
      </c>
      <c r="O4" s="71" t="s">
        <v>49</v>
      </c>
      <c r="P4" s="104">
        <v>10</v>
      </c>
      <c r="Q4" s="110">
        <v>30</v>
      </c>
      <c r="R4" s="71" t="s">
        <v>49</v>
      </c>
      <c r="S4" s="76">
        <v>10</v>
      </c>
      <c r="T4" s="75">
        <v>30</v>
      </c>
      <c r="U4" s="71" t="s">
        <v>50</v>
      </c>
      <c r="V4" s="111">
        <v>19</v>
      </c>
      <c r="W4" s="96">
        <f aca="true" t="shared" si="0" ref="W4:W20">SUM(E4,H4,K4,N4,Q4,T4)</f>
        <v>180</v>
      </c>
      <c r="X4" s="77">
        <f>SUM(G4,J4,M4,P4,S4,V4,)</f>
        <v>69</v>
      </c>
    </row>
    <row r="5" spans="1:24" ht="15.75">
      <c r="A5" s="360"/>
      <c r="B5" s="29" t="s">
        <v>109</v>
      </c>
      <c r="C5" s="70" t="s">
        <v>10</v>
      </c>
      <c r="D5" s="92" t="s">
        <v>86</v>
      </c>
      <c r="E5" s="99"/>
      <c r="F5" s="71"/>
      <c r="G5" s="72"/>
      <c r="H5" s="71"/>
      <c r="I5" s="71"/>
      <c r="J5" s="100"/>
      <c r="K5" s="103"/>
      <c r="L5" s="71"/>
      <c r="M5" s="74"/>
      <c r="N5" s="73"/>
      <c r="O5" s="71"/>
      <c r="P5" s="104"/>
      <c r="Q5" s="110">
        <v>30</v>
      </c>
      <c r="R5" s="71" t="s">
        <v>50</v>
      </c>
      <c r="S5" s="76">
        <v>2</v>
      </c>
      <c r="T5" s="75"/>
      <c r="U5" s="71"/>
      <c r="V5" s="111"/>
      <c r="W5" s="96">
        <f>SUM(Q5)</f>
        <v>30</v>
      </c>
      <c r="X5" s="77">
        <f>SUM(S5)</f>
        <v>2</v>
      </c>
    </row>
    <row r="6" spans="1:24" ht="15.75">
      <c r="A6" s="360"/>
      <c r="B6" s="69" t="s">
        <v>11</v>
      </c>
      <c r="C6" s="70" t="s">
        <v>28</v>
      </c>
      <c r="D6" s="92" t="s">
        <v>84</v>
      </c>
      <c r="E6" s="99"/>
      <c r="F6" s="71"/>
      <c r="G6" s="72"/>
      <c r="H6" s="71"/>
      <c r="I6" s="71"/>
      <c r="J6" s="100"/>
      <c r="K6" s="103">
        <v>30</v>
      </c>
      <c r="L6" s="71" t="s">
        <v>49</v>
      </c>
      <c r="M6" s="74">
        <v>4</v>
      </c>
      <c r="N6" s="73">
        <v>30</v>
      </c>
      <c r="O6" s="71" t="s">
        <v>49</v>
      </c>
      <c r="P6" s="104">
        <v>4</v>
      </c>
      <c r="Q6" s="110">
        <v>30</v>
      </c>
      <c r="R6" s="71" t="s">
        <v>49</v>
      </c>
      <c r="S6" s="76">
        <v>4</v>
      </c>
      <c r="T6" s="75">
        <v>30</v>
      </c>
      <c r="U6" s="71" t="s">
        <v>49</v>
      </c>
      <c r="V6" s="111">
        <v>4</v>
      </c>
      <c r="W6" s="96">
        <f>SUM(E6,H6,K6,N6,Q6,T6)</f>
        <v>120</v>
      </c>
      <c r="X6" s="77">
        <f>SUM(G6,J6,M6,P6,S6,V6,)</f>
        <v>16</v>
      </c>
    </row>
    <row r="7" spans="1:24" ht="15.75">
      <c r="A7" s="360"/>
      <c r="B7" s="69" t="s">
        <v>71</v>
      </c>
      <c r="C7" s="70" t="s">
        <v>10</v>
      </c>
      <c r="D7" s="92" t="s">
        <v>85</v>
      </c>
      <c r="E7" s="101">
        <v>15</v>
      </c>
      <c r="F7" s="77" t="s">
        <v>50</v>
      </c>
      <c r="G7" s="77">
        <v>0.5</v>
      </c>
      <c r="H7" s="77">
        <v>15</v>
      </c>
      <c r="I7" s="77" t="s">
        <v>50</v>
      </c>
      <c r="J7" s="102">
        <v>0.5</v>
      </c>
      <c r="K7" s="103">
        <v>15</v>
      </c>
      <c r="L7" s="73" t="s">
        <v>50</v>
      </c>
      <c r="M7" s="74">
        <v>0.5</v>
      </c>
      <c r="N7" s="73">
        <v>15</v>
      </c>
      <c r="O7" s="73" t="s">
        <v>50</v>
      </c>
      <c r="P7" s="104">
        <v>0.5</v>
      </c>
      <c r="Q7" s="110">
        <v>15</v>
      </c>
      <c r="R7" s="73" t="s">
        <v>50</v>
      </c>
      <c r="S7" s="76">
        <v>0.5</v>
      </c>
      <c r="T7" s="75">
        <v>30</v>
      </c>
      <c r="U7" s="73" t="s">
        <v>50</v>
      </c>
      <c r="V7" s="111">
        <v>1</v>
      </c>
      <c r="W7" s="96">
        <f t="shared" si="0"/>
        <v>105</v>
      </c>
      <c r="X7" s="77">
        <f>SUM(G7,J7,M7,P7,S7,V7,)</f>
        <v>3.5</v>
      </c>
    </row>
    <row r="8" spans="1:24" ht="15.75">
      <c r="A8" s="360"/>
      <c r="B8" s="69" t="s">
        <v>68</v>
      </c>
      <c r="C8" s="70" t="s">
        <v>10</v>
      </c>
      <c r="D8" s="92" t="s">
        <v>38</v>
      </c>
      <c r="E8" s="99"/>
      <c r="F8" s="73"/>
      <c r="G8" s="72"/>
      <c r="H8" s="71"/>
      <c r="I8" s="73"/>
      <c r="J8" s="100"/>
      <c r="K8" s="103">
        <v>15</v>
      </c>
      <c r="L8" s="73" t="s">
        <v>50</v>
      </c>
      <c r="M8" s="74">
        <v>0.5</v>
      </c>
      <c r="N8" s="73">
        <v>15</v>
      </c>
      <c r="O8" s="73" t="s">
        <v>50</v>
      </c>
      <c r="P8" s="104">
        <v>0.5</v>
      </c>
      <c r="Q8" s="110"/>
      <c r="R8" s="75"/>
      <c r="S8" s="76"/>
      <c r="T8" s="75"/>
      <c r="U8" s="75"/>
      <c r="V8" s="111"/>
      <c r="W8" s="96">
        <f>SUM(E8,H8,K8,N8,Q8,T8)</f>
        <v>30</v>
      </c>
      <c r="X8" s="77">
        <f>SUM(G8,J8,M8,P8,S8,V8,)</f>
        <v>1</v>
      </c>
    </row>
    <row r="9" spans="1:24" ht="15.75">
      <c r="A9" s="360"/>
      <c r="B9" s="69" t="s">
        <v>34</v>
      </c>
      <c r="C9" s="70" t="s">
        <v>10</v>
      </c>
      <c r="D9" s="92" t="s">
        <v>86</v>
      </c>
      <c r="E9" s="99">
        <v>75</v>
      </c>
      <c r="F9" s="73" t="s">
        <v>50</v>
      </c>
      <c r="G9" s="72">
        <v>4</v>
      </c>
      <c r="H9" s="71">
        <v>75</v>
      </c>
      <c r="I9" s="73" t="s">
        <v>50</v>
      </c>
      <c r="J9" s="100">
        <v>4</v>
      </c>
      <c r="K9" s="103">
        <v>75</v>
      </c>
      <c r="L9" s="73" t="s">
        <v>50</v>
      </c>
      <c r="M9" s="74">
        <v>4</v>
      </c>
      <c r="N9" s="73">
        <v>75</v>
      </c>
      <c r="O9" s="73" t="s">
        <v>50</v>
      </c>
      <c r="P9" s="104">
        <v>4</v>
      </c>
      <c r="Q9" s="110">
        <v>75</v>
      </c>
      <c r="R9" s="75" t="s">
        <v>50</v>
      </c>
      <c r="S9" s="76">
        <v>4</v>
      </c>
      <c r="T9" s="75"/>
      <c r="U9" s="75"/>
      <c r="V9" s="111"/>
      <c r="W9" s="96">
        <f>SUM(E9,H9,K9,N9,Q9,T9)</f>
        <v>375</v>
      </c>
      <c r="X9" s="77">
        <f>SUM(G9,J9,M9,P9,S9,V9,)</f>
        <v>20</v>
      </c>
    </row>
    <row r="10" spans="1:24" ht="15.75">
      <c r="A10" s="360"/>
      <c r="B10" s="69" t="s">
        <v>35</v>
      </c>
      <c r="C10" s="80" t="s">
        <v>10</v>
      </c>
      <c r="D10" s="93" t="s">
        <v>84</v>
      </c>
      <c r="E10" s="99"/>
      <c r="F10" s="73"/>
      <c r="G10" s="72"/>
      <c r="H10" s="71"/>
      <c r="I10" s="73"/>
      <c r="J10" s="100"/>
      <c r="K10" s="103">
        <v>30</v>
      </c>
      <c r="L10" s="73" t="s">
        <v>51</v>
      </c>
      <c r="M10" s="74">
        <v>1</v>
      </c>
      <c r="N10" s="73">
        <v>30</v>
      </c>
      <c r="O10" s="73" t="s">
        <v>51</v>
      </c>
      <c r="P10" s="104">
        <v>1</v>
      </c>
      <c r="Q10" s="110">
        <v>30</v>
      </c>
      <c r="R10" s="75" t="s">
        <v>51</v>
      </c>
      <c r="S10" s="76">
        <v>1</v>
      </c>
      <c r="T10" s="75">
        <v>30</v>
      </c>
      <c r="U10" s="75" t="s">
        <v>52</v>
      </c>
      <c r="V10" s="111">
        <v>2</v>
      </c>
      <c r="W10" s="96">
        <f t="shared" si="0"/>
        <v>120</v>
      </c>
      <c r="X10" s="77">
        <f aca="true" t="shared" si="1" ref="X10:X15">SUM(G10,J10,M10,P10,S10,V10,)</f>
        <v>5</v>
      </c>
    </row>
    <row r="11" spans="1:24" ht="15.75">
      <c r="A11" s="360"/>
      <c r="B11" s="69" t="s">
        <v>48</v>
      </c>
      <c r="C11" s="80" t="s">
        <v>28</v>
      </c>
      <c r="D11" s="93" t="s">
        <v>38</v>
      </c>
      <c r="E11" s="99">
        <v>15</v>
      </c>
      <c r="F11" s="73" t="s">
        <v>50</v>
      </c>
      <c r="G11" s="72">
        <v>1</v>
      </c>
      <c r="H11" s="71">
        <v>15</v>
      </c>
      <c r="I11" s="73" t="s">
        <v>50</v>
      </c>
      <c r="J11" s="100">
        <v>1</v>
      </c>
      <c r="K11" s="103">
        <v>15</v>
      </c>
      <c r="L11" s="73" t="s">
        <v>50</v>
      </c>
      <c r="M11" s="74">
        <v>1</v>
      </c>
      <c r="N11" s="73">
        <v>15</v>
      </c>
      <c r="O11" s="73" t="s">
        <v>50</v>
      </c>
      <c r="P11" s="104">
        <v>1</v>
      </c>
      <c r="Q11" s="110">
        <v>15</v>
      </c>
      <c r="R11" s="73" t="s">
        <v>50</v>
      </c>
      <c r="S11" s="76">
        <v>1</v>
      </c>
      <c r="T11" s="75"/>
      <c r="U11" s="73"/>
      <c r="V11" s="111"/>
      <c r="W11" s="96">
        <f>SUM(E11,H11,K11,N11,Q11,T11)</f>
        <v>75</v>
      </c>
      <c r="X11" s="81">
        <f>SUM(V11,S11,P11,M11,J11,G11)</f>
        <v>5</v>
      </c>
    </row>
    <row r="12" spans="1:24" ht="15.75">
      <c r="A12" s="361" t="s">
        <v>80</v>
      </c>
      <c r="B12" s="69" t="s">
        <v>36</v>
      </c>
      <c r="C12" s="70" t="s">
        <v>10</v>
      </c>
      <c r="D12" s="92" t="s">
        <v>84</v>
      </c>
      <c r="E12" s="99"/>
      <c r="F12" s="71"/>
      <c r="G12" s="72"/>
      <c r="H12" s="71"/>
      <c r="I12" s="71"/>
      <c r="J12" s="100"/>
      <c r="K12" s="103">
        <v>30</v>
      </c>
      <c r="L12" s="73" t="s">
        <v>50</v>
      </c>
      <c r="M12" s="74">
        <v>1</v>
      </c>
      <c r="N12" s="73">
        <v>30</v>
      </c>
      <c r="O12" s="73" t="s">
        <v>52</v>
      </c>
      <c r="P12" s="104">
        <v>2</v>
      </c>
      <c r="Q12" s="103"/>
      <c r="R12" s="73"/>
      <c r="S12" s="74"/>
      <c r="T12" s="73"/>
      <c r="U12" s="73"/>
      <c r="V12" s="104"/>
      <c r="W12" s="96">
        <f t="shared" si="0"/>
        <v>60</v>
      </c>
      <c r="X12" s="77">
        <f t="shared" si="1"/>
        <v>3</v>
      </c>
    </row>
    <row r="13" spans="1:24" ht="15.75">
      <c r="A13" s="362"/>
      <c r="B13" s="69" t="s">
        <v>26</v>
      </c>
      <c r="C13" s="70" t="s">
        <v>10</v>
      </c>
      <c r="D13" s="92" t="s">
        <v>84</v>
      </c>
      <c r="E13" s="99"/>
      <c r="F13" s="71"/>
      <c r="G13" s="72"/>
      <c r="H13" s="71"/>
      <c r="I13" s="71"/>
      <c r="J13" s="100"/>
      <c r="K13" s="103">
        <v>30</v>
      </c>
      <c r="L13" s="73" t="s">
        <v>50</v>
      </c>
      <c r="M13" s="74">
        <v>1</v>
      </c>
      <c r="N13" s="73">
        <v>30</v>
      </c>
      <c r="O13" s="73" t="s">
        <v>52</v>
      </c>
      <c r="P13" s="104">
        <v>2</v>
      </c>
      <c r="Q13" s="110"/>
      <c r="R13" s="75"/>
      <c r="S13" s="76"/>
      <c r="T13" s="75"/>
      <c r="U13" s="75"/>
      <c r="V13" s="111"/>
      <c r="W13" s="96">
        <f t="shared" si="0"/>
        <v>60</v>
      </c>
      <c r="X13" s="77">
        <f t="shared" si="1"/>
        <v>3</v>
      </c>
    </row>
    <row r="14" spans="1:24" ht="15.75">
      <c r="A14" s="362"/>
      <c r="B14" s="69" t="s">
        <v>23</v>
      </c>
      <c r="C14" s="70" t="s">
        <v>10</v>
      </c>
      <c r="D14" s="92" t="s">
        <v>84</v>
      </c>
      <c r="E14" s="99"/>
      <c r="F14" s="71"/>
      <c r="G14" s="72"/>
      <c r="H14" s="71"/>
      <c r="I14" s="71"/>
      <c r="J14" s="100"/>
      <c r="K14" s="103"/>
      <c r="L14" s="73"/>
      <c r="M14" s="74"/>
      <c r="N14" s="73"/>
      <c r="O14" s="73"/>
      <c r="P14" s="104"/>
      <c r="Q14" s="110">
        <v>30</v>
      </c>
      <c r="R14" s="73" t="s">
        <v>50</v>
      </c>
      <c r="S14" s="76">
        <v>1</v>
      </c>
      <c r="T14" s="75">
        <v>30</v>
      </c>
      <c r="U14" s="73" t="s">
        <v>52</v>
      </c>
      <c r="V14" s="111">
        <v>2</v>
      </c>
      <c r="W14" s="96">
        <f t="shared" si="0"/>
        <v>60</v>
      </c>
      <c r="X14" s="77">
        <f t="shared" si="1"/>
        <v>3</v>
      </c>
    </row>
    <row r="15" spans="1:24" ht="15.75">
      <c r="A15" s="362"/>
      <c r="B15" s="69" t="s">
        <v>25</v>
      </c>
      <c r="C15" s="70" t="s">
        <v>10</v>
      </c>
      <c r="D15" s="92" t="s">
        <v>84</v>
      </c>
      <c r="E15" s="99">
        <v>30</v>
      </c>
      <c r="F15" s="73" t="s">
        <v>50</v>
      </c>
      <c r="G15" s="72">
        <v>1</v>
      </c>
      <c r="H15" s="71">
        <v>30</v>
      </c>
      <c r="I15" s="73" t="s">
        <v>52</v>
      </c>
      <c r="J15" s="100">
        <v>2</v>
      </c>
      <c r="K15" s="103"/>
      <c r="L15" s="73"/>
      <c r="M15" s="74"/>
      <c r="N15" s="73"/>
      <c r="O15" s="73"/>
      <c r="P15" s="104"/>
      <c r="Q15" s="110"/>
      <c r="R15" s="75"/>
      <c r="S15" s="76"/>
      <c r="T15" s="75"/>
      <c r="U15" s="75"/>
      <c r="V15" s="111"/>
      <c r="W15" s="96">
        <f t="shared" si="0"/>
        <v>60</v>
      </c>
      <c r="X15" s="77">
        <f t="shared" si="1"/>
        <v>3</v>
      </c>
    </row>
    <row r="16" spans="1:24" ht="15.75">
      <c r="A16" s="362"/>
      <c r="B16" s="69" t="s">
        <v>12</v>
      </c>
      <c r="C16" s="70" t="s">
        <v>10</v>
      </c>
      <c r="D16" s="92" t="s">
        <v>86</v>
      </c>
      <c r="E16" s="99">
        <v>30</v>
      </c>
      <c r="F16" s="73" t="s">
        <v>51</v>
      </c>
      <c r="G16" s="72">
        <v>2</v>
      </c>
      <c r="H16" s="71">
        <v>30</v>
      </c>
      <c r="I16" s="73" t="s">
        <v>52</v>
      </c>
      <c r="J16" s="100">
        <v>2</v>
      </c>
      <c r="K16" s="103"/>
      <c r="L16" s="73"/>
      <c r="M16" s="74"/>
      <c r="N16" s="73"/>
      <c r="O16" s="73"/>
      <c r="P16" s="104"/>
      <c r="Q16" s="110"/>
      <c r="R16" s="75"/>
      <c r="S16" s="76"/>
      <c r="T16" s="75"/>
      <c r="U16" s="75"/>
      <c r="V16" s="111"/>
      <c r="W16" s="96">
        <f>SUM(E16,H16,K17,N17,Q16,T16)</f>
        <v>120</v>
      </c>
      <c r="X16" s="77">
        <f>SUM(G16,J16)</f>
        <v>4</v>
      </c>
    </row>
    <row r="17" spans="1:24" ht="15.75">
      <c r="A17" s="362"/>
      <c r="B17" s="69" t="s">
        <v>73</v>
      </c>
      <c r="C17" s="70" t="s">
        <v>10</v>
      </c>
      <c r="D17" s="92" t="s">
        <v>86</v>
      </c>
      <c r="E17" s="99"/>
      <c r="F17" s="71"/>
      <c r="G17" s="72"/>
      <c r="H17" s="71"/>
      <c r="I17" s="71"/>
      <c r="J17" s="100"/>
      <c r="K17" s="99">
        <v>30</v>
      </c>
      <c r="L17" s="73" t="s">
        <v>50</v>
      </c>
      <c r="M17" s="72">
        <v>1</v>
      </c>
      <c r="N17" s="71">
        <v>30</v>
      </c>
      <c r="O17" s="73" t="s">
        <v>52</v>
      </c>
      <c r="P17" s="100">
        <v>2</v>
      </c>
      <c r="Q17" s="110"/>
      <c r="R17" s="73"/>
      <c r="S17" s="76"/>
      <c r="T17" s="75"/>
      <c r="U17" s="73"/>
      <c r="V17" s="111"/>
      <c r="W17" s="96">
        <f>SUM(K17,N17)</f>
        <v>60</v>
      </c>
      <c r="X17" s="77">
        <f>SUM(M17,P17)</f>
        <v>3</v>
      </c>
    </row>
    <row r="18" spans="1:24" ht="15.75">
      <c r="A18" s="78"/>
      <c r="B18" s="69" t="s">
        <v>67</v>
      </c>
      <c r="C18" s="70" t="s">
        <v>10</v>
      </c>
      <c r="D18" s="92" t="s">
        <v>86</v>
      </c>
      <c r="E18" s="99"/>
      <c r="F18" s="71"/>
      <c r="G18" s="72"/>
      <c r="H18" s="71"/>
      <c r="I18" s="71"/>
      <c r="J18" s="100"/>
      <c r="K18" s="103"/>
      <c r="L18" s="73"/>
      <c r="M18" s="74"/>
      <c r="N18" s="73"/>
      <c r="O18" s="73"/>
      <c r="P18" s="104"/>
      <c r="Q18" s="110">
        <v>30</v>
      </c>
      <c r="R18" s="73" t="s">
        <v>50</v>
      </c>
      <c r="S18" s="76">
        <v>1</v>
      </c>
      <c r="T18" s="75">
        <v>30</v>
      </c>
      <c r="U18" s="73" t="s">
        <v>52</v>
      </c>
      <c r="V18" s="111">
        <v>2</v>
      </c>
      <c r="W18" s="96">
        <f>SUM(E18,H18,K18,N18,Q18,T18)</f>
        <v>60</v>
      </c>
      <c r="X18" s="77">
        <f>SUM(G18,J18,M18,P18,S18,V18,)</f>
        <v>3</v>
      </c>
    </row>
    <row r="19" spans="1:24" ht="15.75">
      <c r="A19" s="361" t="s">
        <v>81</v>
      </c>
      <c r="B19" s="69" t="s">
        <v>13</v>
      </c>
      <c r="C19" s="70" t="s">
        <v>10</v>
      </c>
      <c r="D19" s="92" t="s">
        <v>84</v>
      </c>
      <c r="E19" s="99">
        <v>30</v>
      </c>
      <c r="F19" s="73" t="s">
        <v>50</v>
      </c>
      <c r="G19" s="72">
        <v>1</v>
      </c>
      <c r="H19" s="71">
        <v>30</v>
      </c>
      <c r="I19" s="73" t="s">
        <v>50</v>
      </c>
      <c r="J19" s="100">
        <v>1</v>
      </c>
      <c r="K19" s="103">
        <v>30</v>
      </c>
      <c r="L19" s="73" t="s">
        <v>50</v>
      </c>
      <c r="M19" s="74">
        <v>2</v>
      </c>
      <c r="N19" s="73">
        <v>30</v>
      </c>
      <c r="O19" s="73" t="s">
        <v>52</v>
      </c>
      <c r="P19" s="104">
        <v>2</v>
      </c>
      <c r="Q19" s="110"/>
      <c r="R19" s="75"/>
      <c r="S19" s="76"/>
      <c r="T19" s="75"/>
      <c r="U19" s="75"/>
      <c r="V19" s="111"/>
      <c r="W19" s="96">
        <f t="shared" si="0"/>
        <v>120</v>
      </c>
      <c r="X19" s="77">
        <f aca="true" t="shared" si="2" ref="X19:X25">SUM(G19,J19,M19,P19,S19,V19,)</f>
        <v>6</v>
      </c>
    </row>
    <row r="20" spans="1:24" ht="15.75">
      <c r="A20" s="362"/>
      <c r="B20" s="83" t="s">
        <v>18</v>
      </c>
      <c r="C20" s="70" t="s">
        <v>10</v>
      </c>
      <c r="D20" s="92" t="s">
        <v>84</v>
      </c>
      <c r="E20" s="99"/>
      <c r="F20" s="71"/>
      <c r="G20" s="72"/>
      <c r="H20" s="71"/>
      <c r="I20" s="71"/>
      <c r="J20" s="100"/>
      <c r="K20" s="103"/>
      <c r="L20" s="73"/>
      <c r="M20" s="74"/>
      <c r="N20" s="73"/>
      <c r="O20" s="73"/>
      <c r="P20" s="104"/>
      <c r="Q20" s="110">
        <v>15</v>
      </c>
      <c r="R20" s="75" t="s">
        <v>50</v>
      </c>
      <c r="S20" s="76">
        <v>1</v>
      </c>
      <c r="T20" s="75"/>
      <c r="U20" s="75"/>
      <c r="V20" s="111"/>
      <c r="W20" s="96">
        <f t="shared" si="0"/>
        <v>15</v>
      </c>
      <c r="X20" s="77">
        <f t="shared" si="2"/>
        <v>1</v>
      </c>
    </row>
    <row r="21" spans="1:24" ht="15.75">
      <c r="A21" s="362"/>
      <c r="B21" s="69" t="s">
        <v>24</v>
      </c>
      <c r="C21" s="70" t="s">
        <v>10</v>
      </c>
      <c r="D21" s="92" t="s">
        <v>84</v>
      </c>
      <c r="E21" s="99"/>
      <c r="F21" s="73"/>
      <c r="G21" s="72"/>
      <c r="H21" s="71">
        <v>15</v>
      </c>
      <c r="I21" s="71" t="s">
        <v>52</v>
      </c>
      <c r="J21" s="100">
        <v>1</v>
      </c>
      <c r="K21" s="103"/>
      <c r="L21" s="73"/>
      <c r="M21" s="74"/>
      <c r="N21" s="73"/>
      <c r="O21" s="73"/>
      <c r="P21" s="104"/>
      <c r="Q21" s="110"/>
      <c r="R21" s="75"/>
      <c r="S21" s="76"/>
      <c r="T21" s="75"/>
      <c r="U21" s="75"/>
      <c r="V21" s="111"/>
      <c r="W21" s="96">
        <f>SUM(E21,H21,K21,N21,Q21,T21)</f>
        <v>15</v>
      </c>
      <c r="X21" s="77">
        <f t="shared" si="2"/>
        <v>1</v>
      </c>
    </row>
    <row r="22" spans="1:24" ht="15.75">
      <c r="A22" s="362"/>
      <c r="B22" s="69" t="s">
        <v>27</v>
      </c>
      <c r="C22" s="70" t="s">
        <v>10</v>
      </c>
      <c r="D22" s="92" t="s">
        <v>84</v>
      </c>
      <c r="E22" s="99">
        <v>2</v>
      </c>
      <c r="F22" s="73" t="s">
        <v>50</v>
      </c>
      <c r="G22" s="72">
        <v>0</v>
      </c>
      <c r="H22" s="71"/>
      <c r="I22" s="71"/>
      <c r="J22" s="100"/>
      <c r="K22" s="103"/>
      <c r="L22" s="73"/>
      <c r="M22" s="74"/>
      <c r="N22" s="73"/>
      <c r="O22" s="73"/>
      <c r="P22" s="104"/>
      <c r="Q22" s="110"/>
      <c r="R22" s="75"/>
      <c r="S22" s="76"/>
      <c r="T22" s="75"/>
      <c r="U22" s="75"/>
      <c r="V22" s="111"/>
      <c r="W22" s="96">
        <f>SUM(E22,H22,K22,N22,Q22,T22)</f>
        <v>2</v>
      </c>
      <c r="X22" s="77">
        <f t="shared" si="2"/>
        <v>0</v>
      </c>
    </row>
    <row r="23" spans="1:24" ht="15.75">
      <c r="A23" s="362"/>
      <c r="B23" s="69" t="s">
        <v>16</v>
      </c>
      <c r="C23" s="70" t="s">
        <v>10</v>
      </c>
      <c r="D23" s="92" t="s">
        <v>84</v>
      </c>
      <c r="E23" s="99">
        <v>3</v>
      </c>
      <c r="F23" s="73" t="s">
        <v>50</v>
      </c>
      <c r="G23" s="72">
        <v>0</v>
      </c>
      <c r="H23" s="71"/>
      <c r="I23" s="71"/>
      <c r="J23" s="100"/>
      <c r="K23" s="103"/>
      <c r="L23" s="73"/>
      <c r="M23" s="74"/>
      <c r="N23" s="73"/>
      <c r="O23" s="73"/>
      <c r="P23" s="104"/>
      <c r="Q23" s="110"/>
      <c r="R23" s="75"/>
      <c r="S23" s="76"/>
      <c r="T23" s="75"/>
      <c r="U23" s="75"/>
      <c r="V23" s="111"/>
      <c r="W23" s="96">
        <f>SUM(E23,H23,K23,N23,Q23,T23)</f>
        <v>3</v>
      </c>
      <c r="X23" s="77">
        <f t="shared" si="2"/>
        <v>0</v>
      </c>
    </row>
    <row r="24" spans="1:24" ht="15.75">
      <c r="A24" s="362"/>
      <c r="B24" s="84" t="s">
        <v>40</v>
      </c>
      <c r="C24" s="80" t="s">
        <v>28</v>
      </c>
      <c r="D24" s="93" t="s">
        <v>86</v>
      </c>
      <c r="E24" s="99">
        <v>30</v>
      </c>
      <c r="F24" s="73" t="s">
        <v>51</v>
      </c>
      <c r="G24" s="72">
        <v>2</v>
      </c>
      <c r="H24" s="71">
        <v>30</v>
      </c>
      <c r="I24" s="73" t="s">
        <v>51</v>
      </c>
      <c r="J24" s="100">
        <v>2</v>
      </c>
      <c r="K24" s="103">
        <v>30</v>
      </c>
      <c r="L24" s="73" t="s">
        <v>51</v>
      </c>
      <c r="M24" s="74">
        <v>2</v>
      </c>
      <c r="N24" s="73">
        <v>30</v>
      </c>
      <c r="O24" s="73" t="s">
        <v>52</v>
      </c>
      <c r="P24" s="104">
        <v>3</v>
      </c>
      <c r="Q24" s="110"/>
      <c r="R24" s="75"/>
      <c r="S24" s="76"/>
      <c r="T24" s="75"/>
      <c r="U24" s="75"/>
      <c r="V24" s="111"/>
      <c r="W24" s="96">
        <f>SUM(E24,H24,K24,N24,Q24,T24)</f>
        <v>120</v>
      </c>
      <c r="X24" s="81">
        <f t="shared" si="2"/>
        <v>9</v>
      </c>
    </row>
    <row r="25" spans="1:24" ht="15.75">
      <c r="A25" s="362"/>
      <c r="B25" s="84" t="s">
        <v>14</v>
      </c>
      <c r="C25" s="80" t="s">
        <v>28</v>
      </c>
      <c r="D25" s="93" t="s">
        <v>86</v>
      </c>
      <c r="E25" s="103"/>
      <c r="F25" s="73"/>
      <c r="G25" s="74"/>
      <c r="H25" s="73">
        <v>30</v>
      </c>
      <c r="I25" s="73" t="s">
        <v>50</v>
      </c>
      <c r="J25" s="104">
        <v>1</v>
      </c>
      <c r="K25" s="101"/>
      <c r="L25" s="77"/>
      <c r="M25" s="77"/>
      <c r="N25" s="77"/>
      <c r="O25" s="77"/>
      <c r="P25" s="102"/>
      <c r="Q25" s="110"/>
      <c r="R25" s="75"/>
      <c r="S25" s="76"/>
      <c r="T25" s="75"/>
      <c r="U25" s="75"/>
      <c r="V25" s="111"/>
      <c r="W25" s="96">
        <f>SUM(E25,H25,K25,N25,Q25,T25)</f>
        <v>30</v>
      </c>
      <c r="X25" s="81">
        <f t="shared" si="2"/>
        <v>1</v>
      </c>
    </row>
    <row r="26" spans="1:24" ht="15.75">
      <c r="A26" s="362"/>
      <c r="B26" s="69" t="s">
        <v>72</v>
      </c>
      <c r="C26" s="70" t="s">
        <v>10</v>
      </c>
      <c r="D26" s="92" t="s">
        <v>83</v>
      </c>
      <c r="E26" s="99"/>
      <c r="F26" s="71"/>
      <c r="G26" s="72"/>
      <c r="H26" s="71"/>
      <c r="I26" s="71"/>
      <c r="J26" s="100"/>
      <c r="K26" s="103"/>
      <c r="L26" s="73"/>
      <c r="M26" s="74"/>
      <c r="N26" s="73"/>
      <c r="O26" s="73"/>
      <c r="P26" s="104"/>
      <c r="Q26" s="110">
        <v>15</v>
      </c>
      <c r="R26" s="73" t="s">
        <v>52</v>
      </c>
      <c r="S26" s="76">
        <v>1</v>
      </c>
      <c r="T26" s="75"/>
      <c r="U26" s="75"/>
      <c r="V26" s="111"/>
      <c r="W26" s="96">
        <f>SUM(Q26)</f>
        <v>15</v>
      </c>
      <c r="X26" s="77">
        <f>SUM(G26,J26,M26,P26,S26,V26,)</f>
        <v>1</v>
      </c>
    </row>
    <row r="27" spans="1:24" ht="16.5" thickBot="1">
      <c r="A27" s="367"/>
      <c r="B27" s="84" t="s">
        <v>46</v>
      </c>
      <c r="C27" s="80" t="s">
        <v>89</v>
      </c>
      <c r="D27" s="92" t="s">
        <v>83</v>
      </c>
      <c r="E27" s="189"/>
      <c r="F27" s="190"/>
      <c r="G27" s="191">
        <v>4</v>
      </c>
      <c r="H27" s="192"/>
      <c r="I27" s="190"/>
      <c r="J27" s="193">
        <v>8</v>
      </c>
      <c r="K27" s="196"/>
      <c r="L27" s="190"/>
      <c r="M27" s="197">
        <v>4</v>
      </c>
      <c r="N27" s="190"/>
      <c r="O27" s="190"/>
      <c r="P27" s="198">
        <v>4</v>
      </c>
      <c r="Q27" s="201"/>
      <c r="R27" s="202"/>
      <c r="S27" s="203">
        <v>3</v>
      </c>
      <c r="T27" s="202"/>
      <c r="U27" s="202"/>
      <c r="V27" s="204"/>
      <c r="W27" s="216"/>
      <c r="X27" s="217">
        <f>SUM(G27,J27,M27,P27,S27,V27)</f>
        <v>23</v>
      </c>
    </row>
    <row r="28" spans="1:24" ht="16.5" thickTop="1">
      <c r="A28" s="85"/>
      <c r="B28" s="86"/>
      <c r="C28" s="87"/>
      <c r="D28" s="116" t="s">
        <v>17</v>
      </c>
      <c r="E28" s="165"/>
      <c r="F28" s="166"/>
      <c r="G28" s="194">
        <f>SUM(G4:G27)</f>
        <v>25.5</v>
      </c>
      <c r="H28" s="166"/>
      <c r="I28" s="166"/>
      <c r="J28" s="195">
        <f>SUM(J4:J27)</f>
        <v>32.5</v>
      </c>
      <c r="K28" s="167"/>
      <c r="L28" s="168"/>
      <c r="M28" s="199">
        <f>SUM(M4:M27)</f>
        <v>32</v>
      </c>
      <c r="N28" s="168"/>
      <c r="O28" s="168"/>
      <c r="P28" s="200">
        <f>SUM(P4:P27)</f>
        <v>36</v>
      </c>
      <c r="Q28" s="169"/>
      <c r="R28" s="170"/>
      <c r="S28" s="205">
        <f>SUM(S4:S27)</f>
        <v>29.5</v>
      </c>
      <c r="T28" s="170"/>
      <c r="U28" s="170"/>
      <c r="V28" s="206">
        <f>SUM(V4:V27)</f>
        <v>30</v>
      </c>
      <c r="W28" s="218"/>
      <c r="X28" s="210">
        <f>SUM(X4:X27)</f>
        <v>185.5</v>
      </c>
    </row>
    <row r="29" spans="1:24" ht="16.5" thickBot="1">
      <c r="A29" s="88"/>
      <c r="B29" s="88"/>
      <c r="C29" s="88"/>
      <c r="D29" s="95" t="s">
        <v>42</v>
      </c>
      <c r="E29" s="118"/>
      <c r="F29" s="119"/>
      <c r="G29" s="120">
        <f>SUM(G28,J28)</f>
        <v>58</v>
      </c>
      <c r="H29" s="120"/>
      <c r="I29" s="120"/>
      <c r="J29" s="121"/>
      <c r="K29" s="118"/>
      <c r="L29" s="363">
        <f>SUM(M28,P28)</f>
        <v>68</v>
      </c>
      <c r="M29" s="364"/>
      <c r="N29" s="364"/>
      <c r="O29" s="364"/>
      <c r="P29" s="122"/>
      <c r="Q29" s="365">
        <f>SUM(S28,V28)</f>
        <v>59.5</v>
      </c>
      <c r="R29" s="364"/>
      <c r="S29" s="364"/>
      <c r="T29" s="364"/>
      <c r="U29" s="364"/>
      <c r="V29" s="366"/>
      <c r="W29" s="107"/>
      <c r="X29" s="359" t="s">
        <v>2</v>
      </c>
    </row>
    <row r="30" spans="1:24" ht="16.5" thickTop="1">
      <c r="A30" s="88"/>
      <c r="B30" s="88"/>
      <c r="C30" s="88"/>
      <c r="D30" s="85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90"/>
      <c r="W30" s="115">
        <f>SUM(X6,X11,X24:X25,X27)</f>
        <v>54</v>
      </c>
      <c r="X30" s="359"/>
    </row>
    <row r="31" spans="1:24" ht="15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</sheetData>
  <sheetProtection/>
  <mergeCells count="21">
    <mergeCell ref="A1:A3"/>
    <mergeCell ref="B1:B3"/>
    <mergeCell ref="C1:C3"/>
    <mergeCell ref="D1:D3"/>
    <mergeCell ref="E1:J1"/>
    <mergeCell ref="K1:P1"/>
    <mergeCell ref="Q1:V1"/>
    <mergeCell ref="W1:W3"/>
    <mergeCell ref="X1:X3"/>
    <mergeCell ref="E2:G2"/>
    <mergeCell ref="H2:J2"/>
    <mergeCell ref="K2:M2"/>
    <mergeCell ref="N2:P2"/>
    <mergeCell ref="Q2:S2"/>
    <mergeCell ref="T2:V2"/>
    <mergeCell ref="X29:X30"/>
    <mergeCell ref="A4:A11"/>
    <mergeCell ref="A12:A17"/>
    <mergeCell ref="L29:O29"/>
    <mergeCell ref="Q29:V29"/>
    <mergeCell ref="A19:A27"/>
  </mergeCells>
  <printOptions/>
  <pageMargins left="0.25" right="0.25" top="0.75" bottom="0.75" header="0.3" footer="0.3"/>
  <pageSetup fitToHeight="1" fitToWidth="1" horizontalDpi="600" verticalDpi="600" orientation="landscape" paperSize="9" scale="84" r:id="rId1"/>
  <headerFooter>
    <oddHeader>&amp;C&amp;"Calibri,Pogrubiony"Kontrabas 
Studia I stopnia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31"/>
  <sheetViews>
    <sheetView view="pageLayout" zoomScaleNormal="80" workbookViewId="0" topLeftCell="A1">
      <selection activeCell="N32" sqref="N32"/>
    </sheetView>
  </sheetViews>
  <sheetFormatPr defaultColWidth="9.140625" defaultRowHeight="15"/>
  <cols>
    <col min="1" max="1" width="10.7109375" style="6" customWidth="1"/>
    <col min="2" max="2" width="33.28125" style="6" customWidth="1"/>
    <col min="3" max="3" width="13.8515625" style="6" bestFit="1" customWidth="1"/>
    <col min="4" max="4" width="8.140625" style="6" bestFit="1" customWidth="1"/>
    <col min="5" max="5" width="5.28125" style="6" bestFit="1" customWidth="1"/>
    <col min="6" max="6" width="4.140625" style="6" bestFit="1" customWidth="1"/>
    <col min="7" max="8" width="5.28125" style="6" bestFit="1" customWidth="1"/>
    <col min="9" max="9" width="4.140625" style="6" bestFit="1" customWidth="1"/>
    <col min="10" max="11" width="5.28125" style="6" bestFit="1" customWidth="1"/>
    <col min="12" max="12" width="4.140625" style="6" bestFit="1" customWidth="1"/>
    <col min="13" max="13" width="6.57421875" style="6" bestFit="1" customWidth="1"/>
    <col min="14" max="14" width="5.28125" style="6" bestFit="1" customWidth="1"/>
    <col min="15" max="15" width="4.140625" style="6" bestFit="1" customWidth="1"/>
    <col min="16" max="16" width="4.8515625" style="6" bestFit="1" customWidth="1"/>
    <col min="17" max="17" width="5.28125" style="6" bestFit="1" customWidth="1"/>
    <col min="18" max="18" width="4.140625" style="6" bestFit="1" customWidth="1"/>
    <col min="19" max="20" width="5.28125" style="6" bestFit="1" customWidth="1"/>
    <col min="21" max="21" width="4.140625" style="6" bestFit="1" customWidth="1"/>
    <col min="22" max="22" width="5.28125" style="6" bestFit="1" customWidth="1"/>
    <col min="23" max="23" width="6.00390625" style="6" bestFit="1" customWidth="1"/>
    <col min="24" max="24" width="7.00390625" style="6" customWidth="1"/>
    <col min="25" max="25" width="4.140625" style="6" customWidth="1"/>
    <col min="26" max="16384" width="9.140625" style="6" customWidth="1"/>
  </cols>
  <sheetData>
    <row r="1" spans="1:24" ht="16.5" thickTop="1">
      <c r="A1" s="372" t="s">
        <v>33</v>
      </c>
      <c r="B1" s="382" t="s">
        <v>65</v>
      </c>
      <c r="C1" s="372" t="s">
        <v>29</v>
      </c>
      <c r="D1" s="383" t="s">
        <v>45</v>
      </c>
      <c r="E1" s="384" t="s">
        <v>0</v>
      </c>
      <c r="F1" s="385"/>
      <c r="G1" s="385"/>
      <c r="H1" s="385"/>
      <c r="I1" s="385"/>
      <c r="J1" s="386"/>
      <c r="K1" s="387" t="s">
        <v>8</v>
      </c>
      <c r="L1" s="388"/>
      <c r="M1" s="388"/>
      <c r="N1" s="388"/>
      <c r="O1" s="388"/>
      <c r="P1" s="389"/>
      <c r="Q1" s="368" t="s">
        <v>9</v>
      </c>
      <c r="R1" s="369"/>
      <c r="S1" s="369"/>
      <c r="T1" s="369"/>
      <c r="U1" s="369"/>
      <c r="V1" s="370"/>
      <c r="W1" s="371" t="s">
        <v>44</v>
      </c>
      <c r="X1" s="372" t="s">
        <v>2</v>
      </c>
    </row>
    <row r="2" spans="1:24" ht="15.75">
      <c r="A2" s="372"/>
      <c r="B2" s="382"/>
      <c r="C2" s="372"/>
      <c r="D2" s="383"/>
      <c r="E2" s="373" t="s">
        <v>1</v>
      </c>
      <c r="F2" s="374"/>
      <c r="G2" s="374"/>
      <c r="H2" s="374" t="s">
        <v>3</v>
      </c>
      <c r="I2" s="374"/>
      <c r="J2" s="375"/>
      <c r="K2" s="376" t="s">
        <v>4</v>
      </c>
      <c r="L2" s="377"/>
      <c r="M2" s="377"/>
      <c r="N2" s="377" t="s">
        <v>5</v>
      </c>
      <c r="O2" s="377"/>
      <c r="P2" s="378"/>
      <c r="Q2" s="379" t="s">
        <v>6</v>
      </c>
      <c r="R2" s="380"/>
      <c r="S2" s="380"/>
      <c r="T2" s="380" t="s">
        <v>7</v>
      </c>
      <c r="U2" s="380"/>
      <c r="V2" s="381"/>
      <c r="W2" s="371"/>
      <c r="X2" s="372"/>
    </row>
    <row r="3" spans="1:24" ht="15.75">
      <c r="A3" s="372"/>
      <c r="B3" s="382"/>
      <c r="C3" s="372"/>
      <c r="D3" s="383"/>
      <c r="E3" s="97" t="s">
        <v>43</v>
      </c>
      <c r="F3" s="17" t="s">
        <v>30</v>
      </c>
      <c r="G3" s="20" t="s">
        <v>2</v>
      </c>
      <c r="H3" s="17" t="s">
        <v>43</v>
      </c>
      <c r="I3" s="17" t="s">
        <v>30</v>
      </c>
      <c r="J3" s="98" t="s">
        <v>2</v>
      </c>
      <c r="K3" s="105" t="s">
        <v>43</v>
      </c>
      <c r="L3" s="17" t="s">
        <v>30</v>
      </c>
      <c r="M3" s="21" t="s">
        <v>2</v>
      </c>
      <c r="N3" s="18" t="s">
        <v>43</v>
      </c>
      <c r="O3" s="17" t="s">
        <v>30</v>
      </c>
      <c r="P3" s="106" t="s">
        <v>2</v>
      </c>
      <c r="Q3" s="108" t="s">
        <v>43</v>
      </c>
      <c r="R3" s="17" t="s">
        <v>30</v>
      </c>
      <c r="S3" s="22" t="s">
        <v>2</v>
      </c>
      <c r="T3" s="19" t="s">
        <v>43</v>
      </c>
      <c r="U3" s="17" t="s">
        <v>30</v>
      </c>
      <c r="V3" s="109" t="s">
        <v>2</v>
      </c>
      <c r="W3" s="371"/>
      <c r="X3" s="372"/>
    </row>
    <row r="4" spans="1:24" ht="15.75">
      <c r="A4" s="360" t="s">
        <v>79</v>
      </c>
      <c r="B4" s="69" t="s">
        <v>87</v>
      </c>
      <c r="C4" s="70" t="s">
        <v>10</v>
      </c>
      <c r="D4" s="92" t="s">
        <v>82</v>
      </c>
      <c r="E4" s="99">
        <v>30</v>
      </c>
      <c r="F4" s="71" t="s">
        <v>49</v>
      </c>
      <c r="G4" s="72">
        <v>10</v>
      </c>
      <c r="H4" s="71">
        <v>30</v>
      </c>
      <c r="I4" s="71" t="s">
        <v>49</v>
      </c>
      <c r="J4" s="100">
        <v>10</v>
      </c>
      <c r="K4" s="103">
        <v>30</v>
      </c>
      <c r="L4" s="71" t="s">
        <v>49</v>
      </c>
      <c r="M4" s="74">
        <v>10</v>
      </c>
      <c r="N4" s="73">
        <v>30</v>
      </c>
      <c r="O4" s="71" t="s">
        <v>49</v>
      </c>
      <c r="P4" s="104">
        <v>10</v>
      </c>
      <c r="Q4" s="110">
        <v>30</v>
      </c>
      <c r="R4" s="71" t="s">
        <v>49</v>
      </c>
      <c r="S4" s="76">
        <v>10</v>
      </c>
      <c r="T4" s="75">
        <v>30</v>
      </c>
      <c r="U4" s="71" t="s">
        <v>50</v>
      </c>
      <c r="V4" s="111">
        <v>19</v>
      </c>
      <c r="W4" s="96">
        <f aca="true" t="shared" si="0" ref="W4:W20">SUM(E4,H4,K4,N4,Q4,T4)</f>
        <v>180</v>
      </c>
      <c r="X4" s="77">
        <f>SUM(G4,J4,M4,P4,S4,V4,)</f>
        <v>69</v>
      </c>
    </row>
    <row r="5" spans="1:24" ht="15.75">
      <c r="A5" s="360"/>
      <c r="B5" s="29" t="s">
        <v>109</v>
      </c>
      <c r="C5" s="70" t="s">
        <v>10</v>
      </c>
      <c r="D5" s="92" t="s">
        <v>86</v>
      </c>
      <c r="E5" s="99"/>
      <c r="F5" s="71"/>
      <c r="G5" s="72"/>
      <c r="H5" s="71"/>
      <c r="I5" s="71"/>
      <c r="J5" s="100"/>
      <c r="K5" s="103"/>
      <c r="L5" s="71"/>
      <c r="M5" s="74"/>
      <c r="N5" s="73"/>
      <c r="O5" s="71"/>
      <c r="P5" s="104"/>
      <c r="Q5" s="110">
        <v>30</v>
      </c>
      <c r="R5" s="71" t="s">
        <v>50</v>
      </c>
      <c r="S5" s="76">
        <v>2</v>
      </c>
      <c r="T5" s="75"/>
      <c r="U5" s="71"/>
      <c r="V5" s="111"/>
      <c r="W5" s="96">
        <f>SUM(Q5)</f>
        <v>30</v>
      </c>
      <c r="X5" s="77">
        <f>SUM(S5)</f>
        <v>2</v>
      </c>
    </row>
    <row r="6" spans="1:24" ht="15.75">
      <c r="A6" s="360"/>
      <c r="B6" s="69" t="s">
        <v>11</v>
      </c>
      <c r="C6" s="70" t="s">
        <v>28</v>
      </c>
      <c r="D6" s="92" t="s">
        <v>84</v>
      </c>
      <c r="E6" s="99"/>
      <c r="F6" s="71"/>
      <c r="G6" s="72"/>
      <c r="H6" s="71"/>
      <c r="I6" s="71"/>
      <c r="J6" s="100"/>
      <c r="K6" s="103">
        <v>30</v>
      </c>
      <c r="L6" s="71" t="s">
        <v>49</v>
      </c>
      <c r="M6" s="74">
        <v>4</v>
      </c>
      <c r="N6" s="73">
        <v>30</v>
      </c>
      <c r="O6" s="71" t="s">
        <v>49</v>
      </c>
      <c r="P6" s="104">
        <v>4</v>
      </c>
      <c r="Q6" s="110">
        <v>30</v>
      </c>
      <c r="R6" s="71" t="s">
        <v>49</v>
      </c>
      <c r="S6" s="76">
        <v>4</v>
      </c>
      <c r="T6" s="75">
        <v>30</v>
      </c>
      <c r="U6" s="71" t="s">
        <v>49</v>
      </c>
      <c r="V6" s="111">
        <v>4</v>
      </c>
      <c r="W6" s="96">
        <f>SUM(E6,H6,K6,N6,Q6,T6)</f>
        <v>120</v>
      </c>
      <c r="X6" s="77">
        <f>SUM(G6,J6,M6,P6,S6,V6,)</f>
        <v>16</v>
      </c>
    </row>
    <row r="7" spans="1:24" ht="15.75">
      <c r="A7" s="360"/>
      <c r="B7" s="69" t="s">
        <v>71</v>
      </c>
      <c r="C7" s="70" t="s">
        <v>10</v>
      </c>
      <c r="D7" s="92" t="s">
        <v>85</v>
      </c>
      <c r="E7" s="101">
        <v>15</v>
      </c>
      <c r="F7" s="77" t="s">
        <v>50</v>
      </c>
      <c r="G7" s="77">
        <v>0.5</v>
      </c>
      <c r="H7" s="77">
        <v>15</v>
      </c>
      <c r="I7" s="77" t="s">
        <v>50</v>
      </c>
      <c r="J7" s="102">
        <v>0.5</v>
      </c>
      <c r="K7" s="103">
        <v>15</v>
      </c>
      <c r="L7" s="73" t="s">
        <v>50</v>
      </c>
      <c r="M7" s="74">
        <v>0.5</v>
      </c>
      <c r="N7" s="73">
        <v>15</v>
      </c>
      <c r="O7" s="73" t="s">
        <v>50</v>
      </c>
      <c r="P7" s="104">
        <v>0.5</v>
      </c>
      <c r="Q7" s="110">
        <v>15</v>
      </c>
      <c r="R7" s="73" t="s">
        <v>50</v>
      </c>
      <c r="S7" s="76">
        <v>0.5</v>
      </c>
      <c r="T7" s="75">
        <v>30</v>
      </c>
      <c r="U7" s="73" t="s">
        <v>50</v>
      </c>
      <c r="V7" s="111">
        <v>1</v>
      </c>
      <c r="W7" s="96">
        <f t="shared" si="0"/>
        <v>105</v>
      </c>
      <c r="X7" s="77">
        <f>SUM(G7,J7,M7,P7,S7,V7,)</f>
        <v>3.5</v>
      </c>
    </row>
    <row r="8" spans="1:24" ht="15.75">
      <c r="A8" s="360"/>
      <c r="B8" s="69" t="s">
        <v>68</v>
      </c>
      <c r="C8" s="70" t="s">
        <v>10</v>
      </c>
      <c r="D8" s="92" t="s">
        <v>38</v>
      </c>
      <c r="E8" s="99"/>
      <c r="F8" s="73"/>
      <c r="G8" s="72"/>
      <c r="H8" s="71"/>
      <c r="I8" s="73"/>
      <c r="J8" s="100"/>
      <c r="K8" s="103">
        <v>15</v>
      </c>
      <c r="L8" s="73" t="s">
        <v>50</v>
      </c>
      <c r="M8" s="74">
        <v>0.5</v>
      </c>
      <c r="N8" s="73">
        <v>15</v>
      </c>
      <c r="O8" s="73" t="s">
        <v>50</v>
      </c>
      <c r="P8" s="104">
        <v>0.5</v>
      </c>
      <c r="Q8" s="110"/>
      <c r="R8" s="75"/>
      <c r="S8" s="76"/>
      <c r="T8" s="75"/>
      <c r="U8" s="75"/>
      <c r="V8" s="111"/>
      <c r="W8" s="96">
        <f>SUM(E8,H8,K8,N8,Q8,T8)</f>
        <v>30</v>
      </c>
      <c r="X8" s="77">
        <f>SUM(G8,J8,M8,P8,S8,V8,)</f>
        <v>1</v>
      </c>
    </row>
    <row r="9" spans="1:24" ht="15.75">
      <c r="A9" s="360"/>
      <c r="B9" s="69" t="s">
        <v>34</v>
      </c>
      <c r="C9" s="70" t="s">
        <v>10</v>
      </c>
      <c r="D9" s="92" t="s">
        <v>86</v>
      </c>
      <c r="E9" s="99">
        <v>75</v>
      </c>
      <c r="F9" s="73" t="s">
        <v>50</v>
      </c>
      <c r="G9" s="72">
        <v>4</v>
      </c>
      <c r="H9" s="71">
        <v>75</v>
      </c>
      <c r="I9" s="73" t="s">
        <v>50</v>
      </c>
      <c r="J9" s="100">
        <v>4</v>
      </c>
      <c r="K9" s="103">
        <v>75</v>
      </c>
      <c r="L9" s="73" t="s">
        <v>50</v>
      </c>
      <c r="M9" s="74">
        <v>4</v>
      </c>
      <c r="N9" s="73">
        <v>75</v>
      </c>
      <c r="O9" s="73" t="s">
        <v>50</v>
      </c>
      <c r="P9" s="104">
        <v>4</v>
      </c>
      <c r="Q9" s="110">
        <v>75</v>
      </c>
      <c r="R9" s="75" t="s">
        <v>50</v>
      </c>
      <c r="S9" s="76">
        <v>4</v>
      </c>
      <c r="T9" s="75"/>
      <c r="U9" s="75"/>
      <c r="V9" s="111"/>
      <c r="W9" s="96">
        <f>SUM(E9,H9,K9,N9,Q9,T9)</f>
        <v>375</v>
      </c>
      <c r="X9" s="77">
        <f>SUM(G9,J9,M9,P9,S9,V9,)</f>
        <v>20</v>
      </c>
    </row>
    <row r="10" spans="1:24" ht="15.75">
      <c r="A10" s="360"/>
      <c r="B10" s="69" t="s">
        <v>35</v>
      </c>
      <c r="C10" s="80" t="s">
        <v>10</v>
      </c>
      <c r="D10" s="93" t="s">
        <v>84</v>
      </c>
      <c r="E10" s="99"/>
      <c r="F10" s="73"/>
      <c r="G10" s="72"/>
      <c r="H10" s="71"/>
      <c r="I10" s="73"/>
      <c r="J10" s="100"/>
      <c r="K10" s="103">
        <v>30</v>
      </c>
      <c r="L10" s="73" t="s">
        <v>51</v>
      </c>
      <c r="M10" s="74">
        <v>1</v>
      </c>
      <c r="N10" s="73">
        <v>30</v>
      </c>
      <c r="O10" s="73" t="s">
        <v>51</v>
      </c>
      <c r="P10" s="104">
        <v>1</v>
      </c>
      <c r="Q10" s="110">
        <v>30</v>
      </c>
      <c r="R10" s="75" t="s">
        <v>51</v>
      </c>
      <c r="S10" s="76">
        <v>1</v>
      </c>
      <c r="T10" s="75">
        <v>30</v>
      </c>
      <c r="U10" s="75" t="s">
        <v>52</v>
      </c>
      <c r="V10" s="111">
        <v>2</v>
      </c>
      <c r="W10" s="96">
        <f t="shared" si="0"/>
        <v>120</v>
      </c>
      <c r="X10" s="77">
        <f aca="true" t="shared" si="1" ref="X10:X15">SUM(G10,J10,M10,P10,S10,V10,)</f>
        <v>5</v>
      </c>
    </row>
    <row r="11" spans="1:24" ht="15.75">
      <c r="A11" s="360"/>
      <c r="B11" s="69" t="s">
        <v>48</v>
      </c>
      <c r="C11" s="80" t="s">
        <v>28</v>
      </c>
      <c r="D11" s="93" t="s">
        <v>38</v>
      </c>
      <c r="E11" s="99">
        <v>15</v>
      </c>
      <c r="F11" s="73" t="s">
        <v>50</v>
      </c>
      <c r="G11" s="72">
        <v>1</v>
      </c>
      <c r="H11" s="71">
        <v>15</v>
      </c>
      <c r="I11" s="73" t="s">
        <v>50</v>
      </c>
      <c r="J11" s="100">
        <v>1</v>
      </c>
      <c r="K11" s="103">
        <v>15</v>
      </c>
      <c r="L11" s="73" t="s">
        <v>50</v>
      </c>
      <c r="M11" s="74">
        <v>1</v>
      </c>
      <c r="N11" s="73">
        <v>15</v>
      </c>
      <c r="O11" s="73" t="s">
        <v>50</v>
      </c>
      <c r="P11" s="104">
        <v>1</v>
      </c>
      <c r="Q11" s="110">
        <v>15</v>
      </c>
      <c r="R11" s="73" t="s">
        <v>50</v>
      </c>
      <c r="S11" s="76">
        <v>1</v>
      </c>
      <c r="T11" s="75"/>
      <c r="U11" s="73"/>
      <c r="V11" s="111"/>
      <c r="W11" s="96">
        <f>SUM(E11,H11,K11,N11,Q11,T11)</f>
        <v>75</v>
      </c>
      <c r="X11" s="81">
        <f>SUM(V11,S11,P11,M11,J11,G11)</f>
        <v>5</v>
      </c>
    </row>
    <row r="12" spans="1:24" ht="15.75">
      <c r="A12" s="361" t="s">
        <v>80</v>
      </c>
      <c r="B12" s="69" t="s">
        <v>36</v>
      </c>
      <c r="C12" s="70" t="s">
        <v>10</v>
      </c>
      <c r="D12" s="92" t="s">
        <v>84</v>
      </c>
      <c r="E12" s="99"/>
      <c r="F12" s="71"/>
      <c r="G12" s="72"/>
      <c r="H12" s="71"/>
      <c r="I12" s="71"/>
      <c r="J12" s="100"/>
      <c r="K12" s="103">
        <v>30</v>
      </c>
      <c r="L12" s="73" t="s">
        <v>50</v>
      </c>
      <c r="M12" s="74">
        <v>1</v>
      </c>
      <c r="N12" s="73">
        <v>30</v>
      </c>
      <c r="O12" s="73" t="s">
        <v>52</v>
      </c>
      <c r="P12" s="104">
        <v>2</v>
      </c>
      <c r="Q12" s="103"/>
      <c r="R12" s="73"/>
      <c r="S12" s="74"/>
      <c r="T12" s="73"/>
      <c r="U12" s="73"/>
      <c r="V12" s="104"/>
      <c r="W12" s="96">
        <f t="shared" si="0"/>
        <v>60</v>
      </c>
      <c r="X12" s="77">
        <f t="shared" si="1"/>
        <v>3</v>
      </c>
    </row>
    <row r="13" spans="1:24" ht="15.75">
      <c r="A13" s="362"/>
      <c r="B13" s="69" t="s">
        <v>26</v>
      </c>
      <c r="C13" s="70" t="s">
        <v>10</v>
      </c>
      <c r="D13" s="92" t="s">
        <v>84</v>
      </c>
      <c r="E13" s="99"/>
      <c r="F13" s="71"/>
      <c r="G13" s="72"/>
      <c r="H13" s="71"/>
      <c r="I13" s="71"/>
      <c r="J13" s="100"/>
      <c r="K13" s="103">
        <v>30</v>
      </c>
      <c r="L13" s="73" t="s">
        <v>50</v>
      </c>
      <c r="M13" s="74">
        <v>1</v>
      </c>
      <c r="N13" s="73">
        <v>30</v>
      </c>
      <c r="O13" s="73" t="s">
        <v>52</v>
      </c>
      <c r="P13" s="104">
        <v>2</v>
      </c>
      <c r="Q13" s="110"/>
      <c r="R13" s="75"/>
      <c r="S13" s="76"/>
      <c r="T13" s="75"/>
      <c r="U13" s="75"/>
      <c r="V13" s="111"/>
      <c r="W13" s="96">
        <f t="shared" si="0"/>
        <v>60</v>
      </c>
      <c r="X13" s="77">
        <f t="shared" si="1"/>
        <v>3</v>
      </c>
    </row>
    <row r="14" spans="1:24" ht="15.75">
      <c r="A14" s="362"/>
      <c r="B14" s="69" t="s">
        <v>23</v>
      </c>
      <c r="C14" s="70" t="s">
        <v>10</v>
      </c>
      <c r="D14" s="92" t="s">
        <v>84</v>
      </c>
      <c r="E14" s="99"/>
      <c r="F14" s="71"/>
      <c r="G14" s="72"/>
      <c r="H14" s="71"/>
      <c r="I14" s="71"/>
      <c r="J14" s="100"/>
      <c r="K14" s="103"/>
      <c r="L14" s="73"/>
      <c r="M14" s="74"/>
      <c r="N14" s="73"/>
      <c r="O14" s="73"/>
      <c r="P14" s="104"/>
      <c r="Q14" s="110">
        <v>30</v>
      </c>
      <c r="R14" s="73" t="s">
        <v>50</v>
      </c>
      <c r="S14" s="76">
        <v>1</v>
      </c>
      <c r="T14" s="75">
        <v>30</v>
      </c>
      <c r="U14" s="73" t="s">
        <v>52</v>
      </c>
      <c r="V14" s="111">
        <v>2</v>
      </c>
      <c r="W14" s="96">
        <f t="shared" si="0"/>
        <v>60</v>
      </c>
      <c r="X14" s="77">
        <f t="shared" si="1"/>
        <v>3</v>
      </c>
    </row>
    <row r="15" spans="1:24" ht="15.75">
      <c r="A15" s="362"/>
      <c r="B15" s="69" t="s">
        <v>25</v>
      </c>
      <c r="C15" s="70" t="s">
        <v>10</v>
      </c>
      <c r="D15" s="92" t="s">
        <v>84</v>
      </c>
      <c r="E15" s="99">
        <v>30</v>
      </c>
      <c r="F15" s="73" t="s">
        <v>50</v>
      </c>
      <c r="G15" s="72">
        <v>1</v>
      </c>
      <c r="H15" s="71">
        <v>30</v>
      </c>
      <c r="I15" s="73" t="s">
        <v>52</v>
      </c>
      <c r="J15" s="100">
        <v>2</v>
      </c>
      <c r="K15" s="103"/>
      <c r="L15" s="73"/>
      <c r="M15" s="74"/>
      <c r="N15" s="73"/>
      <c r="O15" s="73"/>
      <c r="P15" s="104"/>
      <c r="Q15" s="110"/>
      <c r="R15" s="75"/>
      <c r="S15" s="76"/>
      <c r="T15" s="75"/>
      <c r="U15" s="75"/>
      <c r="V15" s="111"/>
      <c r="W15" s="96">
        <f t="shared" si="0"/>
        <v>60</v>
      </c>
      <c r="X15" s="77">
        <f t="shared" si="1"/>
        <v>3</v>
      </c>
    </row>
    <row r="16" spans="1:24" ht="15.75">
      <c r="A16" s="362"/>
      <c r="B16" s="69" t="s">
        <v>12</v>
      </c>
      <c r="C16" s="70" t="s">
        <v>10</v>
      </c>
      <c r="D16" s="92" t="s">
        <v>86</v>
      </c>
      <c r="E16" s="99">
        <v>30</v>
      </c>
      <c r="F16" s="73" t="s">
        <v>51</v>
      </c>
      <c r="G16" s="72">
        <v>2</v>
      </c>
      <c r="H16" s="71">
        <v>30</v>
      </c>
      <c r="I16" s="73" t="s">
        <v>52</v>
      </c>
      <c r="J16" s="100">
        <v>2</v>
      </c>
      <c r="K16" s="103"/>
      <c r="L16" s="73"/>
      <c r="M16" s="74"/>
      <c r="N16" s="73"/>
      <c r="O16" s="73"/>
      <c r="P16" s="104"/>
      <c r="Q16" s="110"/>
      <c r="R16" s="75"/>
      <c r="S16" s="76"/>
      <c r="T16" s="75"/>
      <c r="U16" s="75"/>
      <c r="V16" s="111"/>
      <c r="W16" s="96">
        <f>SUM(E16,H16,K17,N17,Q16,T16)</f>
        <v>120</v>
      </c>
      <c r="X16" s="77">
        <f>SUM(G16,J16)</f>
        <v>4</v>
      </c>
    </row>
    <row r="17" spans="1:24" ht="15.75">
      <c r="A17" s="362"/>
      <c r="B17" s="69" t="s">
        <v>73</v>
      </c>
      <c r="C17" s="70" t="s">
        <v>10</v>
      </c>
      <c r="D17" s="92" t="s">
        <v>86</v>
      </c>
      <c r="E17" s="99"/>
      <c r="F17" s="71"/>
      <c r="G17" s="72"/>
      <c r="H17" s="71"/>
      <c r="I17" s="71"/>
      <c r="J17" s="100"/>
      <c r="K17" s="99">
        <v>30</v>
      </c>
      <c r="L17" s="73" t="s">
        <v>50</v>
      </c>
      <c r="M17" s="72">
        <v>1</v>
      </c>
      <c r="N17" s="71">
        <v>30</v>
      </c>
      <c r="O17" s="73" t="s">
        <v>52</v>
      </c>
      <c r="P17" s="100">
        <v>2</v>
      </c>
      <c r="Q17" s="110"/>
      <c r="R17" s="73"/>
      <c r="S17" s="76"/>
      <c r="T17" s="75"/>
      <c r="U17" s="73"/>
      <c r="V17" s="111"/>
      <c r="W17" s="96">
        <f>SUM(K17,N17)</f>
        <v>60</v>
      </c>
      <c r="X17" s="77">
        <f>SUM(M17,P17)</f>
        <v>3</v>
      </c>
    </row>
    <row r="18" spans="1:24" ht="15.75">
      <c r="A18" s="78"/>
      <c r="B18" s="69" t="s">
        <v>67</v>
      </c>
      <c r="C18" s="70" t="s">
        <v>10</v>
      </c>
      <c r="D18" s="92" t="s">
        <v>86</v>
      </c>
      <c r="E18" s="99"/>
      <c r="F18" s="71"/>
      <c r="G18" s="72"/>
      <c r="H18" s="71"/>
      <c r="I18" s="71"/>
      <c r="J18" s="100"/>
      <c r="K18" s="103"/>
      <c r="L18" s="73"/>
      <c r="M18" s="74"/>
      <c r="N18" s="73"/>
      <c r="O18" s="73"/>
      <c r="P18" s="104"/>
      <c r="Q18" s="110">
        <v>30</v>
      </c>
      <c r="R18" s="73" t="s">
        <v>50</v>
      </c>
      <c r="S18" s="76">
        <v>1</v>
      </c>
      <c r="T18" s="75">
        <v>30</v>
      </c>
      <c r="U18" s="73" t="s">
        <v>52</v>
      </c>
      <c r="V18" s="111">
        <v>2</v>
      </c>
      <c r="W18" s="96">
        <f>SUM(E18,H18,K18,N18,Q18,T18)</f>
        <v>60</v>
      </c>
      <c r="X18" s="77">
        <f>SUM(G18,J18,M18,P18,S18,V18,)</f>
        <v>3</v>
      </c>
    </row>
    <row r="19" spans="1:24" ht="15.75">
      <c r="A19" s="361" t="s">
        <v>81</v>
      </c>
      <c r="B19" s="69" t="s">
        <v>13</v>
      </c>
      <c r="C19" s="70" t="s">
        <v>10</v>
      </c>
      <c r="D19" s="92" t="s">
        <v>84</v>
      </c>
      <c r="E19" s="99">
        <v>30</v>
      </c>
      <c r="F19" s="73" t="s">
        <v>50</v>
      </c>
      <c r="G19" s="72">
        <v>1</v>
      </c>
      <c r="H19" s="71">
        <v>30</v>
      </c>
      <c r="I19" s="73" t="s">
        <v>52</v>
      </c>
      <c r="J19" s="100">
        <v>2</v>
      </c>
      <c r="K19" s="103"/>
      <c r="L19" s="73"/>
      <c r="M19" s="74"/>
      <c r="N19" s="73"/>
      <c r="O19" s="73"/>
      <c r="P19" s="104"/>
      <c r="Q19" s="110"/>
      <c r="R19" s="75"/>
      <c r="S19" s="76"/>
      <c r="T19" s="75"/>
      <c r="U19" s="75"/>
      <c r="V19" s="111"/>
      <c r="W19" s="96">
        <f t="shared" si="0"/>
        <v>60</v>
      </c>
      <c r="X19" s="77">
        <f aca="true" t="shared" si="2" ref="X19:X25">SUM(G19,J19,M19,P19,S19,V19,)</f>
        <v>3</v>
      </c>
    </row>
    <row r="20" spans="1:24" ht="15.75">
      <c r="A20" s="362"/>
      <c r="B20" s="83" t="s">
        <v>18</v>
      </c>
      <c r="C20" s="70" t="s">
        <v>10</v>
      </c>
      <c r="D20" s="92" t="s">
        <v>84</v>
      </c>
      <c r="E20" s="99"/>
      <c r="F20" s="71"/>
      <c r="G20" s="72"/>
      <c r="H20" s="71"/>
      <c r="I20" s="71"/>
      <c r="J20" s="100"/>
      <c r="K20" s="103"/>
      <c r="L20" s="73"/>
      <c r="M20" s="74"/>
      <c r="N20" s="73"/>
      <c r="O20" s="73"/>
      <c r="P20" s="104"/>
      <c r="Q20" s="110">
        <v>15</v>
      </c>
      <c r="R20" s="75" t="s">
        <v>50</v>
      </c>
      <c r="S20" s="76">
        <v>1</v>
      </c>
      <c r="T20" s="75"/>
      <c r="U20" s="75"/>
      <c r="V20" s="111"/>
      <c r="W20" s="96">
        <f t="shared" si="0"/>
        <v>15</v>
      </c>
      <c r="X20" s="77">
        <f t="shared" si="2"/>
        <v>1</v>
      </c>
    </row>
    <row r="21" spans="1:24" ht="15.75">
      <c r="A21" s="362"/>
      <c r="B21" s="69" t="s">
        <v>24</v>
      </c>
      <c r="C21" s="70" t="s">
        <v>10</v>
      </c>
      <c r="D21" s="92" t="s">
        <v>84</v>
      </c>
      <c r="E21" s="99"/>
      <c r="F21" s="73"/>
      <c r="G21" s="72"/>
      <c r="H21" s="71">
        <v>15</v>
      </c>
      <c r="I21" s="71" t="s">
        <v>52</v>
      </c>
      <c r="J21" s="100">
        <v>1</v>
      </c>
      <c r="K21" s="103"/>
      <c r="L21" s="73"/>
      <c r="M21" s="74"/>
      <c r="N21" s="73"/>
      <c r="O21" s="73"/>
      <c r="P21" s="104"/>
      <c r="Q21" s="110"/>
      <c r="R21" s="75"/>
      <c r="S21" s="76"/>
      <c r="T21" s="75"/>
      <c r="U21" s="75"/>
      <c r="V21" s="111"/>
      <c r="W21" s="96">
        <f>SUM(E21,H21,K21,N21,Q21,T21)</f>
        <v>15</v>
      </c>
      <c r="X21" s="77">
        <f t="shared" si="2"/>
        <v>1</v>
      </c>
    </row>
    <row r="22" spans="1:24" ht="15.75">
      <c r="A22" s="362"/>
      <c r="B22" s="69" t="s">
        <v>27</v>
      </c>
      <c r="C22" s="70" t="s">
        <v>10</v>
      </c>
      <c r="D22" s="92" t="s">
        <v>84</v>
      </c>
      <c r="E22" s="99">
        <v>2</v>
      </c>
      <c r="F22" s="73" t="s">
        <v>50</v>
      </c>
      <c r="G22" s="72">
        <v>0</v>
      </c>
      <c r="H22" s="71"/>
      <c r="I22" s="71"/>
      <c r="J22" s="100"/>
      <c r="K22" s="103"/>
      <c r="L22" s="73"/>
      <c r="M22" s="74"/>
      <c r="N22" s="73"/>
      <c r="O22" s="73"/>
      <c r="P22" s="104"/>
      <c r="Q22" s="110"/>
      <c r="R22" s="75"/>
      <c r="S22" s="76"/>
      <c r="T22" s="75"/>
      <c r="U22" s="75"/>
      <c r="V22" s="111"/>
      <c r="W22" s="96">
        <f>SUM(E22,H22,K22,N22,Q22,T22)</f>
        <v>2</v>
      </c>
      <c r="X22" s="77">
        <f t="shared" si="2"/>
        <v>0</v>
      </c>
    </row>
    <row r="23" spans="1:24" ht="15.75">
      <c r="A23" s="362"/>
      <c r="B23" s="69" t="s">
        <v>16</v>
      </c>
      <c r="C23" s="70" t="s">
        <v>10</v>
      </c>
      <c r="D23" s="92" t="s">
        <v>84</v>
      </c>
      <c r="E23" s="99">
        <v>3</v>
      </c>
      <c r="F23" s="73" t="s">
        <v>50</v>
      </c>
      <c r="G23" s="72">
        <v>0</v>
      </c>
      <c r="H23" s="71"/>
      <c r="I23" s="71"/>
      <c r="J23" s="100"/>
      <c r="K23" s="103"/>
      <c r="L23" s="73"/>
      <c r="M23" s="74"/>
      <c r="N23" s="73"/>
      <c r="O23" s="73"/>
      <c r="P23" s="104"/>
      <c r="Q23" s="110"/>
      <c r="R23" s="75"/>
      <c r="S23" s="76"/>
      <c r="T23" s="75"/>
      <c r="U23" s="75"/>
      <c r="V23" s="111"/>
      <c r="W23" s="96">
        <f>SUM(E23,H23,K23,N23,Q23,T23)</f>
        <v>3</v>
      </c>
      <c r="X23" s="77">
        <f t="shared" si="2"/>
        <v>0</v>
      </c>
    </row>
    <row r="24" spans="1:24" ht="15.75">
      <c r="A24" s="362"/>
      <c r="B24" s="84" t="s">
        <v>40</v>
      </c>
      <c r="C24" s="80" t="s">
        <v>28</v>
      </c>
      <c r="D24" s="93" t="s">
        <v>86</v>
      </c>
      <c r="E24" s="99">
        <v>30</v>
      </c>
      <c r="F24" s="73" t="s">
        <v>51</v>
      </c>
      <c r="G24" s="72">
        <v>2</v>
      </c>
      <c r="H24" s="71">
        <v>30</v>
      </c>
      <c r="I24" s="73" t="s">
        <v>51</v>
      </c>
      <c r="J24" s="100">
        <v>2</v>
      </c>
      <c r="K24" s="103">
        <v>30</v>
      </c>
      <c r="L24" s="73" t="s">
        <v>51</v>
      </c>
      <c r="M24" s="74">
        <v>2</v>
      </c>
      <c r="N24" s="73">
        <v>30</v>
      </c>
      <c r="O24" s="73" t="s">
        <v>52</v>
      </c>
      <c r="P24" s="104">
        <v>3</v>
      </c>
      <c r="Q24" s="110"/>
      <c r="R24" s="75"/>
      <c r="S24" s="76"/>
      <c r="T24" s="75"/>
      <c r="U24" s="75"/>
      <c r="V24" s="111"/>
      <c r="W24" s="96">
        <f>SUM(E24,H24,K24,N24,Q24,T24)</f>
        <v>120</v>
      </c>
      <c r="X24" s="81">
        <f t="shared" si="2"/>
        <v>9</v>
      </c>
    </row>
    <row r="25" spans="1:24" ht="15.75">
      <c r="A25" s="362"/>
      <c r="B25" s="84" t="s">
        <v>14</v>
      </c>
      <c r="C25" s="80" t="s">
        <v>28</v>
      </c>
      <c r="D25" s="93" t="s">
        <v>86</v>
      </c>
      <c r="E25" s="103"/>
      <c r="F25" s="73"/>
      <c r="G25" s="74"/>
      <c r="H25" s="73">
        <v>30</v>
      </c>
      <c r="I25" s="73" t="s">
        <v>50</v>
      </c>
      <c r="J25" s="104">
        <v>1</v>
      </c>
      <c r="K25" s="101"/>
      <c r="L25" s="77"/>
      <c r="M25" s="77"/>
      <c r="N25" s="77"/>
      <c r="O25" s="77"/>
      <c r="P25" s="102"/>
      <c r="Q25" s="110"/>
      <c r="R25" s="75"/>
      <c r="S25" s="76"/>
      <c r="T25" s="75"/>
      <c r="U25" s="75"/>
      <c r="V25" s="111"/>
      <c r="W25" s="96">
        <f>SUM(E25,H25,K25,N25,Q25,T25)</f>
        <v>30</v>
      </c>
      <c r="X25" s="81">
        <f t="shared" si="2"/>
        <v>1</v>
      </c>
    </row>
    <row r="26" spans="1:24" ht="15.75">
      <c r="A26" s="362"/>
      <c r="B26" s="69" t="s">
        <v>72</v>
      </c>
      <c r="C26" s="70" t="s">
        <v>10</v>
      </c>
      <c r="D26" s="92" t="s">
        <v>83</v>
      </c>
      <c r="E26" s="99"/>
      <c r="F26" s="71"/>
      <c r="G26" s="72"/>
      <c r="H26" s="71"/>
      <c r="I26" s="71"/>
      <c r="J26" s="100"/>
      <c r="K26" s="103"/>
      <c r="L26" s="73"/>
      <c r="M26" s="74"/>
      <c r="N26" s="73"/>
      <c r="O26" s="73"/>
      <c r="P26" s="104"/>
      <c r="Q26" s="110">
        <v>15</v>
      </c>
      <c r="R26" s="73" t="s">
        <v>52</v>
      </c>
      <c r="S26" s="76">
        <v>1</v>
      </c>
      <c r="T26" s="75"/>
      <c r="U26" s="75"/>
      <c r="V26" s="111"/>
      <c r="W26" s="96">
        <f>SUM(Q26)</f>
        <v>15</v>
      </c>
      <c r="X26" s="77">
        <f>SUM(G26,J26,M26,P26,S26,V26,)</f>
        <v>1</v>
      </c>
    </row>
    <row r="27" spans="1:24" ht="16.5" thickBot="1">
      <c r="A27" s="367"/>
      <c r="B27" s="84" t="s">
        <v>46</v>
      </c>
      <c r="C27" s="80" t="s">
        <v>89</v>
      </c>
      <c r="D27" s="92" t="s">
        <v>83</v>
      </c>
      <c r="E27" s="189"/>
      <c r="F27" s="190"/>
      <c r="G27" s="191">
        <v>4</v>
      </c>
      <c r="H27" s="192"/>
      <c r="I27" s="190"/>
      <c r="J27" s="193">
        <v>8</v>
      </c>
      <c r="K27" s="196"/>
      <c r="L27" s="190"/>
      <c r="M27" s="197">
        <v>4</v>
      </c>
      <c r="N27" s="190"/>
      <c r="O27" s="190"/>
      <c r="P27" s="198">
        <v>4</v>
      </c>
      <c r="Q27" s="201"/>
      <c r="R27" s="202"/>
      <c r="S27" s="203">
        <v>3</v>
      </c>
      <c r="T27" s="202"/>
      <c r="U27" s="202"/>
      <c r="V27" s="204"/>
      <c r="W27" s="216"/>
      <c r="X27" s="217">
        <f>SUM(G27,J27,M27,P27,S27,V27)</f>
        <v>23</v>
      </c>
    </row>
    <row r="28" spans="1:24" ht="16.5" thickTop="1">
      <c r="A28" s="85"/>
      <c r="B28" s="86"/>
      <c r="C28" s="87"/>
      <c r="D28" s="116" t="s">
        <v>17</v>
      </c>
      <c r="E28" s="165"/>
      <c r="F28" s="166"/>
      <c r="G28" s="194">
        <f>SUM(G4:G27)</f>
        <v>25.5</v>
      </c>
      <c r="H28" s="166"/>
      <c r="I28" s="166"/>
      <c r="J28" s="195">
        <f>SUM(J4:J27)</f>
        <v>33.5</v>
      </c>
      <c r="K28" s="167"/>
      <c r="L28" s="168"/>
      <c r="M28" s="199">
        <f>SUM(M4:M27)</f>
        <v>30</v>
      </c>
      <c r="N28" s="168"/>
      <c r="O28" s="168"/>
      <c r="P28" s="200">
        <f>SUM(P4:P27)</f>
        <v>34</v>
      </c>
      <c r="Q28" s="169"/>
      <c r="R28" s="170"/>
      <c r="S28" s="205">
        <f>SUM(S4:S27)</f>
        <v>29.5</v>
      </c>
      <c r="T28" s="170"/>
      <c r="U28" s="170"/>
      <c r="V28" s="206">
        <f>SUM(V4:V27)</f>
        <v>30</v>
      </c>
      <c r="W28" s="218"/>
      <c r="X28" s="210">
        <f>SUM(X4:X27)</f>
        <v>182.5</v>
      </c>
    </row>
    <row r="29" spans="1:24" ht="16.5" thickBot="1">
      <c r="A29" s="88"/>
      <c r="B29" s="88"/>
      <c r="C29" s="88"/>
      <c r="D29" s="95" t="s">
        <v>42</v>
      </c>
      <c r="E29" s="118"/>
      <c r="F29" s="119"/>
      <c r="G29" s="120">
        <f>SUM(G28,J28)</f>
        <v>59</v>
      </c>
      <c r="H29" s="120"/>
      <c r="I29" s="120"/>
      <c r="J29" s="121"/>
      <c r="K29" s="118"/>
      <c r="L29" s="363">
        <f>SUM(M28,P28)</f>
        <v>64</v>
      </c>
      <c r="M29" s="364"/>
      <c r="N29" s="364"/>
      <c r="O29" s="364"/>
      <c r="P29" s="122"/>
      <c r="Q29" s="365">
        <f>SUM(S28,V28)</f>
        <v>59.5</v>
      </c>
      <c r="R29" s="364"/>
      <c r="S29" s="364"/>
      <c r="T29" s="364"/>
      <c r="U29" s="364"/>
      <c r="V29" s="366"/>
      <c r="W29" s="107"/>
      <c r="X29" s="359" t="s">
        <v>2</v>
      </c>
    </row>
    <row r="30" spans="1:24" ht="16.5" thickTop="1">
      <c r="A30" s="88"/>
      <c r="B30" s="88"/>
      <c r="C30" s="88"/>
      <c r="D30" s="85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90"/>
      <c r="W30" s="115">
        <f>SUM(X6,X11,X24:X25,X27)</f>
        <v>54</v>
      </c>
      <c r="X30" s="359"/>
    </row>
    <row r="31" spans="1:24" ht="15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</sheetData>
  <sheetProtection/>
  <mergeCells count="21">
    <mergeCell ref="A1:A3"/>
    <mergeCell ref="B1:B3"/>
    <mergeCell ref="C1:C3"/>
    <mergeCell ref="D1:D3"/>
    <mergeCell ref="E1:J1"/>
    <mergeCell ref="K1:P1"/>
    <mergeCell ref="Q1:V1"/>
    <mergeCell ref="W1:W3"/>
    <mergeCell ref="X1:X3"/>
    <mergeCell ref="E2:G2"/>
    <mergeCell ref="H2:J2"/>
    <mergeCell ref="K2:M2"/>
    <mergeCell ref="N2:P2"/>
    <mergeCell ref="Q2:S2"/>
    <mergeCell ref="T2:V2"/>
    <mergeCell ref="A4:A11"/>
    <mergeCell ref="A12:A17"/>
    <mergeCell ref="A19:A27"/>
    <mergeCell ref="L29:O29"/>
    <mergeCell ref="Q29:V29"/>
    <mergeCell ref="X29:X30"/>
  </mergeCells>
  <printOptions/>
  <pageMargins left="0.25" right="0.25" top="0.75" bottom="0.75" header="0.3" footer="0.3"/>
  <pageSetup fitToHeight="1" fitToWidth="1" horizontalDpi="600" verticalDpi="600" orientation="landscape" paperSize="9" scale="84" r:id="rId1"/>
  <headerFooter>
    <oddHeader>&amp;C&amp;"Calibri,Pogrubiony"Kontrabas 
Studia I stopnia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31"/>
  <sheetViews>
    <sheetView view="pageLayout" zoomScaleNormal="80" workbookViewId="0" topLeftCell="A1">
      <selection activeCell="I18" sqref="I18"/>
    </sheetView>
  </sheetViews>
  <sheetFormatPr defaultColWidth="9.140625" defaultRowHeight="15"/>
  <cols>
    <col min="1" max="1" width="10.7109375" style="6" customWidth="1"/>
    <col min="2" max="2" width="33.140625" style="6" customWidth="1"/>
    <col min="3" max="3" width="13.8515625" style="6" bestFit="1" customWidth="1"/>
    <col min="4" max="4" width="8.140625" style="6" bestFit="1" customWidth="1"/>
    <col min="5" max="5" width="5.28125" style="6" bestFit="1" customWidth="1"/>
    <col min="6" max="6" width="4.140625" style="6" bestFit="1" customWidth="1"/>
    <col min="7" max="8" width="5.28125" style="6" bestFit="1" customWidth="1"/>
    <col min="9" max="9" width="4.140625" style="6" bestFit="1" customWidth="1"/>
    <col min="10" max="11" width="5.28125" style="6" bestFit="1" customWidth="1"/>
    <col min="12" max="12" width="4.140625" style="6" bestFit="1" customWidth="1"/>
    <col min="13" max="13" width="6.57421875" style="6" bestFit="1" customWidth="1"/>
    <col min="14" max="14" width="5.28125" style="6" bestFit="1" customWidth="1"/>
    <col min="15" max="15" width="4.140625" style="6" bestFit="1" customWidth="1"/>
    <col min="16" max="16" width="4.8515625" style="6" bestFit="1" customWidth="1"/>
    <col min="17" max="17" width="5.28125" style="6" bestFit="1" customWidth="1"/>
    <col min="18" max="18" width="4.140625" style="6" bestFit="1" customWidth="1"/>
    <col min="19" max="20" width="5.28125" style="6" bestFit="1" customWidth="1"/>
    <col min="21" max="21" width="4.140625" style="6" bestFit="1" customWidth="1"/>
    <col min="22" max="22" width="5.28125" style="6" bestFit="1" customWidth="1"/>
    <col min="23" max="23" width="6.00390625" style="6" bestFit="1" customWidth="1"/>
    <col min="24" max="24" width="7.00390625" style="6" customWidth="1"/>
    <col min="25" max="25" width="4.140625" style="6" customWidth="1"/>
    <col min="26" max="16384" width="9.140625" style="6" customWidth="1"/>
  </cols>
  <sheetData>
    <row r="1" spans="1:24" ht="16.5" thickTop="1">
      <c r="A1" s="372" t="s">
        <v>33</v>
      </c>
      <c r="B1" s="382" t="s">
        <v>65</v>
      </c>
      <c r="C1" s="372" t="s">
        <v>29</v>
      </c>
      <c r="D1" s="383" t="s">
        <v>45</v>
      </c>
      <c r="E1" s="384" t="s">
        <v>0</v>
      </c>
      <c r="F1" s="385"/>
      <c r="G1" s="385"/>
      <c r="H1" s="385"/>
      <c r="I1" s="385"/>
      <c r="J1" s="386"/>
      <c r="K1" s="387" t="s">
        <v>8</v>
      </c>
      <c r="L1" s="388"/>
      <c r="M1" s="388"/>
      <c r="N1" s="388"/>
      <c r="O1" s="388"/>
      <c r="P1" s="389"/>
      <c r="Q1" s="368" t="s">
        <v>9</v>
      </c>
      <c r="R1" s="369"/>
      <c r="S1" s="369"/>
      <c r="T1" s="369"/>
      <c r="U1" s="369"/>
      <c r="V1" s="370"/>
      <c r="W1" s="371" t="s">
        <v>44</v>
      </c>
      <c r="X1" s="372" t="s">
        <v>2</v>
      </c>
    </row>
    <row r="2" spans="1:24" ht="15.75">
      <c r="A2" s="372"/>
      <c r="B2" s="382"/>
      <c r="C2" s="372"/>
      <c r="D2" s="383"/>
      <c r="E2" s="373" t="s">
        <v>1</v>
      </c>
      <c r="F2" s="374"/>
      <c r="G2" s="374"/>
      <c r="H2" s="374" t="s">
        <v>3</v>
      </c>
      <c r="I2" s="374"/>
      <c r="J2" s="375"/>
      <c r="K2" s="376" t="s">
        <v>4</v>
      </c>
      <c r="L2" s="377"/>
      <c r="M2" s="377"/>
      <c r="N2" s="377" t="s">
        <v>5</v>
      </c>
      <c r="O2" s="377"/>
      <c r="P2" s="378"/>
      <c r="Q2" s="379" t="s">
        <v>6</v>
      </c>
      <c r="R2" s="380"/>
      <c r="S2" s="380"/>
      <c r="T2" s="380" t="s">
        <v>7</v>
      </c>
      <c r="U2" s="380"/>
      <c r="V2" s="381"/>
      <c r="W2" s="371"/>
      <c r="X2" s="372"/>
    </row>
    <row r="3" spans="1:24" ht="15.75">
      <c r="A3" s="372"/>
      <c r="B3" s="382"/>
      <c r="C3" s="372"/>
      <c r="D3" s="383"/>
      <c r="E3" s="97" t="s">
        <v>43</v>
      </c>
      <c r="F3" s="17" t="s">
        <v>30</v>
      </c>
      <c r="G3" s="20" t="s">
        <v>2</v>
      </c>
      <c r="H3" s="17" t="s">
        <v>43</v>
      </c>
      <c r="I3" s="17" t="s">
        <v>30</v>
      </c>
      <c r="J3" s="98" t="s">
        <v>2</v>
      </c>
      <c r="K3" s="105" t="s">
        <v>43</v>
      </c>
      <c r="L3" s="17" t="s">
        <v>30</v>
      </c>
      <c r="M3" s="21" t="s">
        <v>2</v>
      </c>
      <c r="N3" s="18" t="s">
        <v>43</v>
      </c>
      <c r="O3" s="17" t="s">
        <v>30</v>
      </c>
      <c r="P3" s="106" t="s">
        <v>2</v>
      </c>
      <c r="Q3" s="108" t="s">
        <v>43</v>
      </c>
      <c r="R3" s="17" t="s">
        <v>30</v>
      </c>
      <c r="S3" s="22" t="s">
        <v>2</v>
      </c>
      <c r="T3" s="19" t="s">
        <v>43</v>
      </c>
      <c r="U3" s="17" t="s">
        <v>30</v>
      </c>
      <c r="V3" s="109" t="s">
        <v>2</v>
      </c>
      <c r="W3" s="371"/>
      <c r="X3" s="372"/>
    </row>
    <row r="4" spans="1:24" ht="15.75">
      <c r="A4" s="360" t="s">
        <v>79</v>
      </c>
      <c r="B4" s="69" t="s">
        <v>87</v>
      </c>
      <c r="C4" s="70" t="s">
        <v>10</v>
      </c>
      <c r="D4" s="92" t="s">
        <v>82</v>
      </c>
      <c r="E4" s="99">
        <v>30</v>
      </c>
      <c r="F4" s="71" t="s">
        <v>49</v>
      </c>
      <c r="G4" s="72">
        <v>10</v>
      </c>
      <c r="H4" s="71">
        <v>30</v>
      </c>
      <c r="I4" s="71" t="s">
        <v>49</v>
      </c>
      <c r="J4" s="100">
        <v>10</v>
      </c>
      <c r="K4" s="103">
        <v>30</v>
      </c>
      <c r="L4" s="71" t="s">
        <v>49</v>
      </c>
      <c r="M4" s="74">
        <v>10</v>
      </c>
      <c r="N4" s="73">
        <v>30</v>
      </c>
      <c r="O4" s="71" t="s">
        <v>49</v>
      </c>
      <c r="P4" s="104">
        <v>10</v>
      </c>
      <c r="Q4" s="110">
        <v>30</v>
      </c>
      <c r="R4" s="71" t="s">
        <v>49</v>
      </c>
      <c r="S4" s="76">
        <v>10</v>
      </c>
      <c r="T4" s="75">
        <v>30</v>
      </c>
      <c r="U4" s="71" t="s">
        <v>50</v>
      </c>
      <c r="V4" s="111">
        <v>19</v>
      </c>
      <c r="W4" s="96">
        <f aca="true" t="shared" si="0" ref="W4:W19">SUM(E4,H4,K4,N4,Q4,T4)</f>
        <v>180</v>
      </c>
      <c r="X4" s="77">
        <f>SUM(G4,J4,M4,P4,S4,V4,)</f>
        <v>69</v>
      </c>
    </row>
    <row r="5" spans="1:24" ht="15.75">
      <c r="A5" s="360"/>
      <c r="B5" s="29" t="s">
        <v>109</v>
      </c>
      <c r="C5" s="70" t="s">
        <v>10</v>
      </c>
      <c r="D5" s="92" t="s">
        <v>86</v>
      </c>
      <c r="E5" s="99"/>
      <c r="F5" s="71"/>
      <c r="G5" s="72"/>
      <c r="H5" s="71"/>
      <c r="I5" s="71"/>
      <c r="J5" s="100"/>
      <c r="K5" s="103"/>
      <c r="L5" s="71"/>
      <c r="M5" s="74"/>
      <c r="N5" s="73"/>
      <c r="O5" s="71"/>
      <c r="P5" s="104"/>
      <c r="Q5" s="110">
        <v>30</v>
      </c>
      <c r="R5" s="71" t="s">
        <v>50</v>
      </c>
      <c r="S5" s="76">
        <v>2</v>
      </c>
      <c r="T5" s="75"/>
      <c r="U5" s="71"/>
      <c r="V5" s="111"/>
      <c r="W5" s="96">
        <f>SUM(Q5)</f>
        <v>30</v>
      </c>
      <c r="X5" s="77">
        <f>SUM(S5)</f>
        <v>2</v>
      </c>
    </row>
    <row r="6" spans="1:24" ht="15.75">
      <c r="A6" s="360"/>
      <c r="B6" s="69" t="s">
        <v>11</v>
      </c>
      <c r="C6" s="70" t="s">
        <v>28</v>
      </c>
      <c r="D6" s="92" t="s">
        <v>84</v>
      </c>
      <c r="E6" s="99"/>
      <c r="F6" s="71"/>
      <c r="G6" s="72"/>
      <c r="H6" s="71"/>
      <c r="I6" s="71"/>
      <c r="J6" s="100"/>
      <c r="K6" s="103">
        <v>30</v>
      </c>
      <c r="L6" s="71" t="s">
        <v>49</v>
      </c>
      <c r="M6" s="74">
        <v>4</v>
      </c>
      <c r="N6" s="73">
        <v>30</v>
      </c>
      <c r="O6" s="71" t="s">
        <v>49</v>
      </c>
      <c r="P6" s="104">
        <v>4</v>
      </c>
      <c r="Q6" s="110">
        <v>30</v>
      </c>
      <c r="R6" s="71" t="s">
        <v>49</v>
      </c>
      <c r="S6" s="76">
        <v>4</v>
      </c>
      <c r="T6" s="75">
        <v>30</v>
      </c>
      <c r="U6" s="71" t="s">
        <v>49</v>
      </c>
      <c r="V6" s="111">
        <v>4</v>
      </c>
      <c r="W6" s="96">
        <f>SUM(E6,H6,K6,N6,Q6,T6)</f>
        <v>120</v>
      </c>
      <c r="X6" s="77">
        <f>SUM(G6,J6,M6,P6,S6,V6,)</f>
        <v>16</v>
      </c>
    </row>
    <row r="7" spans="1:24" ht="15.75">
      <c r="A7" s="360"/>
      <c r="B7" s="69" t="s">
        <v>71</v>
      </c>
      <c r="C7" s="70" t="s">
        <v>10</v>
      </c>
      <c r="D7" s="92" t="s">
        <v>85</v>
      </c>
      <c r="E7" s="101"/>
      <c r="F7" s="77"/>
      <c r="G7" s="77"/>
      <c r="H7" s="77"/>
      <c r="I7" s="77"/>
      <c r="J7" s="102"/>
      <c r="K7" s="103"/>
      <c r="L7" s="73"/>
      <c r="M7" s="74"/>
      <c r="N7" s="73"/>
      <c r="O7" s="73"/>
      <c r="P7" s="104"/>
      <c r="Q7" s="110">
        <v>15</v>
      </c>
      <c r="R7" s="73" t="s">
        <v>50</v>
      </c>
      <c r="S7" s="76">
        <v>0.5</v>
      </c>
      <c r="T7" s="75">
        <v>15</v>
      </c>
      <c r="U7" s="73" t="s">
        <v>50</v>
      </c>
      <c r="V7" s="111">
        <v>1</v>
      </c>
      <c r="W7" s="96">
        <f t="shared" si="0"/>
        <v>30</v>
      </c>
      <c r="X7" s="77">
        <f>SUM(G7,J7,M7,P7,S7,V7,)</f>
        <v>1.5</v>
      </c>
    </row>
    <row r="8" spans="1:24" ht="15.75">
      <c r="A8" s="360"/>
      <c r="B8" s="69" t="s">
        <v>34</v>
      </c>
      <c r="C8" s="70" t="s">
        <v>10</v>
      </c>
      <c r="D8" s="92" t="s">
        <v>84</v>
      </c>
      <c r="E8" s="99">
        <v>75</v>
      </c>
      <c r="F8" s="73" t="s">
        <v>50</v>
      </c>
      <c r="G8" s="72">
        <v>4</v>
      </c>
      <c r="H8" s="71">
        <v>75</v>
      </c>
      <c r="I8" s="73" t="s">
        <v>50</v>
      </c>
      <c r="J8" s="100">
        <v>4</v>
      </c>
      <c r="K8" s="103">
        <v>75</v>
      </c>
      <c r="L8" s="73" t="s">
        <v>50</v>
      </c>
      <c r="M8" s="74">
        <v>4</v>
      </c>
      <c r="N8" s="73">
        <v>75</v>
      </c>
      <c r="O8" s="73" t="s">
        <v>50</v>
      </c>
      <c r="P8" s="104">
        <v>4</v>
      </c>
      <c r="Q8" s="110">
        <v>75</v>
      </c>
      <c r="R8" s="75" t="s">
        <v>50</v>
      </c>
      <c r="S8" s="76">
        <v>4</v>
      </c>
      <c r="T8" s="75"/>
      <c r="U8" s="75"/>
      <c r="V8" s="111"/>
      <c r="W8" s="96">
        <f>SUM(E8,H8,K8,N8,Q8,T8)</f>
        <v>375</v>
      </c>
      <c r="X8" s="77">
        <f>SUM(G8,J8,M8,P8,S8,V8,)</f>
        <v>20</v>
      </c>
    </row>
    <row r="9" spans="1:24" ht="15.75">
      <c r="A9" s="360"/>
      <c r="B9" s="69" t="s">
        <v>35</v>
      </c>
      <c r="C9" s="70" t="s">
        <v>10</v>
      </c>
      <c r="D9" s="93" t="s">
        <v>86</v>
      </c>
      <c r="E9" s="99"/>
      <c r="F9" s="73"/>
      <c r="G9" s="72"/>
      <c r="H9" s="71"/>
      <c r="I9" s="73"/>
      <c r="J9" s="100"/>
      <c r="K9" s="103">
        <v>30</v>
      </c>
      <c r="L9" s="73" t="s">
        <v>51</v>
      </c>
      <c r="M9" s="74">
        <v>1</v>
      </c>
      <c r="N9" s="73">
        <v>30</v>
      </c>
      <c r="O9" s="73" t="s">
        <v>51</v>
      </c>
      <c r="P9" s="104">
        <v>1</v>
      </c>
      <c r="Q9" s="110">
        <v>30</v>
      </c>
      <c r="R9" s="75" t="s">
        <v>51</v>
      </c>
      <c r="S9" s="76">
        <v>1</v>
      </c>
      <c r="T9" s="75">
        <v>30</v>
      </c>
      <c r="U9" s="75" t="s">
        <v>52</v>
      </c>
      <c r="V9" s="111">
        <v>2</v>
      </c>
      <c r="W9" s="96">
        <f t="shared" si="0"/>
        <v>120</v>
      </c>
      <c r="X9" s="77">
        <f aca="true" t="shared" si="1" ref="X9:X14">SUM(G9,J9,M9,P9,S9,V9,)</f>
        <v>5</v>
      </c>
    </row>
    <row r="10" spans="1:24" ht="15.75">
      <c r="A10" s="360"/>
      <c r="B10" s="69" t="s">
        <v>48</v>
      </c>
      <c r="C10" s="80" t="s">
        <v>28</v>
      </c>
      <c r="D10" s="93" t="s">
        <v>38</v>
      </c>
      <c r="E10" s="99">
        <v>15</v>
      </c>
      <c r="F10" s="73" t="s">
        <v>50</v>
      </c>
      <c r="G10" s="72">
        <v>1</v>
      </c>
      <c r="H10" s="71">
        <v>15</v>
      </c>
      <c r="I10" s="73" t="s">
        <v>50</v>
      </c>
      <c r="J10" s="100">
        <v>1</v>
      </c>
      <c r="K10" s="103">
        <v>15</v>
      </c>
      <c r="L10" s="73" t="s">
        <v>50</v>
      </c>
      <c r="M10" s="74">
        <v>1</v>
      </c>
      <c r="N10" s="73">
        <v>15</v>
      </c>
      <c r="O10" s="73" t="s">
        <v>50</v>
      </c>
      <c r="P10" s="104">
        <v>1</v>
      </c>
      <c r="Q10" s="110">
        <v>15</v>
      </c>
      <c r="R10" s="73" t="s">
        <v>50</v>
      </c>
      <c r="S10" s="76">
        <v>1</v>
      </c>
      <c r="T10" s="75"/>
      <c r="U10" s="73"/>
      <c r="V10" s="111"/>
      <c r="W10" s="96">
        <f>SUM(E10,H10,K10,N10,Q10,T10)</f>
        <v>75</v>
      </c>
      <c r="X10" s="81">
        <f>SUM(V10,S10,P10,M10,J10,G10)</f>
        <v>5</v>
      </c>
    </row>
    <row r="11" spans="1:24" ht="15.75">
      <c r="A11" s="360"/>
      <c r="B11" s="69" t="s">
        <v>36</v>
      </c>
      <c r="C11" s="70" t="s">
        <v>10</v>
      </c>
      <c r="D11" s="92" t="s">
        <v>84</v>
      </c>
      <c r="E11" s="99"/>
      <c r="F11" s="71"/>
      <c r="G11" s="72"/>
      <c r="H11" s="71"/>
      <c r="I11" s="71"/>
      <c r="J11" s="100"/>
      <c r="K11" s="103">
        <v>30</v>
      </c>
      <c r="L11" s="73" t="s">
        <v>50</v>
      </c>
      <c r="M11" s="74">
        <v>1</v>
      </c>
      <c r="N11" s="73">
        <v>30</v>
      </c>
      <c r="O11" s="73" t="s">
        <v>52</v>
      </c>
      <c r="P11" s="104">
        <v>2</v>
      </c>
      <c r="Q11" s="103"/>
      <c r="R11" s="73"/>
      <c r="S11" s="74"/>
      <c r="T11" s="73"/>
      <c r="U11" s="73"/>
      <c r="V11" s="104"/>
      <c r="W11" s="96">
        <f t="shared" si="0"/>
        <v>60</v>
      </c>
      <c r="X11" s="77">
        <f t="shared" si="1"/>
        <v>3</v>
      </c>
    </row>
    <row r="12" spans="1:24" ht="15.75">
      <c r="A12" s="361" t="s">
        <v>80</v>
      </c>
      <c r="B12" s="69" t="s">
        <v>26</v>
      </c>
      <c r="C12" s="70" t="s">
        <v>10</v>
      </c>
      <c r="D12" s="92" t="s">
        <v>84</v>
      </c>
      <c r="E12" s="99"/>
      <c r="F12" s="71"/>
      <c r="G12" s="72"/>
      <c r="H12" s="71"/>
      <c r="I12" s="71"/>
      <c r="J12" s="100"/>
      <c r="K12" s="103">
        <v>30</v>
      </c>
      <c r="L12" s="73" t="s">
        <v>50</v>
      </c>
      <c r="M12" s="74">
        <v>1</v>
      </c>
      <c r="N12" s="73">
        <v>30</v>
      </c>
      <c r="O12" s="73" t="s">
        <v>52</v>
      </c>
      <c r="P12" s="104">
        <v>2</v>
      </c>
      <c r="Q12" s="110"/>
      <c r="R12" s="75"/>
      <c r="S12" s="76"/>
      <c r="T12" s="75"/>
      <c r="U12" s="75"/>
      <c r="V12" s="111"/>
      <c r="W12" s="96">
        <f t="shared" si="0"/>
        <v>60</v>
      </c>
      <c r="X12" s="77">
        <f t="shared" si="1"/>
        <v>3</v>
      </c>
    </row>
    <row r="13" spans="1:24" ht="15.75">
      <c r="A13" s="362"/>
      <c r="B13" s="69" t="s">
        <v>23</v>
      </c>
      <c r="C13" s="70" t="s">
        <v>10</v>
      </c>
      <c r="D13" s="92" t="s">
        <v>84</v>
      </c>
      <c r="E13" s="99"/>
      <c r="F13" s="71"/>
      <c r="G13" s="72"/>
      <c r="H13" s="71"/>
      <c r="I13" s="71"/>
      <c r="J13" s="100"/>
      <c r="K13" s="103"/>
      <c r="L13" s="73"/>
      <c r="M13" s="74"/>
      <c r="N13" s="73"/>
      <c r="O13" s="73"/>
      <c r="P13" s="104"/>
      <c r="Q13" s="110">
        <v>30</v>
      </c>
      <c r="R13" s="73" t="s">
        <v>50</v>
      </c>
      <c r="S13" s="76">
        <v>1</v>
      </c>
      <c r="T13" s="75">
        <v>30</v>
      </c>
      <c r="U13" s="73" t="s">
        <v>52</v>
      </c>
      <c r="V13" s="111">
        <v>2</v>
      </c>
      <c r="W13" s="96">
        <f t="shared" si="0"/>
        <v>60</v>
      </c>
      <c r="X13" s="77">
        <f t="shared" si="1"/>
        <v>3</v>
      </c>
    </row>
    <row r="14" spans="1:24" ht="15.75">
      <c r="A14" s="362"/>
      <c r="B14" s="69" t="s">
        <v>25</v>
      </c>
      <c r="C14" s="70" t="s">
        <v>10</v>
      </c>
      <c r="D14" s="92" t="s">
        <v>84</v>
      </c>
      <c r="E14" s="99">
        <v>30</v>
      </c>
      <c r="F14" s="73" t="s">
        <v>50</v>
      </c>
      <c r="G14" s="72">
        <v>1</v>
      </c>
      <c r="H14" s="71">
        <v>30</v>
      </c>
      <c r="I14" s="73" t="s">
        <v>52</v>
      </c>
      <c r="J14" s="100">
        <v>2</v>
      </c>
      <c r="K14" s="103"/>
      <c r="L14" s="73"/>
      <c r="M14" s="74"/>
      <c r="N14" s="73"/>
      <c r="O14" s="73"/>
      <c r="P14" s="104"/>
      <c r="Q14" s="110"/>
      <c r="R14" s="75"/>
      <c r="S14" s="76"/>
      <c r="T14" s="75"/>
      <c r="U14" s="75"/>
      <c r="V14" s="111"/>
      <c r="W14" s="96">
        <f t="shared" si="0"/>
        <v>60</v>
      </c>
      <c r="X14" s="77">
        <f t="shared" si="1"/>
        <v>3</v>
      </c>
    </row>
    <row r="15" spans="1:24" ht="15.75">
      <c r="A15" s="362"/>
      <c r="B15" s="69" t="s">
        <v>12</v>
      </c>
      <c r="C15" s="70" t="s">
        <v>10</v>
      </c>
      <c r="D15" s="92" t="s">
        <v>86</v>
      </c>
      <c r="E15" s="99">
        <v>30</v>
      </c>
      <c r="F15" s="73" t="s">
        <v>51</v>
      </c>
      <c r="G15" s="72">
        <v>2</v>
      </c>
      <c r="H15" s="71">
        <v>30</v>
      </c>
      <c r="I15" s="73" t="s">
        <v>52</v>
      </c>
      <c r="J15" s="100">
        <v>2</v>
      </c>
      <c r="K15" s="103"/>
      <c r="L15" s="73"/>
      <c r="M15" s="74"/>
      <c r="N15" s="73"/>
      <c r="O15" s="73"/>
      <c r="P15" s="104"/>
      <c r="Q15" s="110"/>
      <c r="R15" s="75"/>
      <c r="S15" s="76"/>
      <c r="T15" s="75"/>
      <c r="U15" s="75"/>
      <c r="V15" s="111"/>
      <c r="W15" s="96">
        <f>SUM(E15,H15,K16,N16,Q15,T15)</f>
        <v>120</v>
      </c>
      <c r="X15" s="77">
        <f>SUM(G15,J15)</f>
        <v>4</v>
      </c>
    </row>
    <row r="16" spans="1:24" ht="15.75">
      <c r="A16" s="362"/>
      <c r="B16" s="69" t="s">
        <v>73</v>
      </c>
      <c r="C16" s="70" t="s">
        <v>10</v>
      </c>
      <c r="D16" s="92" t="s">
        <v>86</v>
      </c>
      <c r="E16" s="99"/>
      <c r="F16" s="71"/>
      <c r="G16" s="72"/>
      <c r="H16" s="71"/>
      <c r="I16" s="71"/>
      <c r="J16" s="100"/>
      <c r="K16" s="99">
        <v>30</v>
      </c>
      <c r="L16" s="73" t="s">
        <v>51</v>
      </c>
      <c r="M16" s="72">
        <v>1</v>
      </c>
      <c r="N16" s="71">
        <v>30</v>
      </c>
      <c r="O16" s="73" t="s">
        <v>52</v>
      </c>
      <c r="P16" s="100">
        <v>2</v>
      </c>
      <c r="Q16" s="110"/>
      <c r="R16" s="73"/>
      <c r="S16" s="76"/>
      <c r="T16" s="75"/>
      <c r="U16" s="73"/>
      <c r="V16" s="111"/>
      <c r="W16" s="96">
        <f>SUM(K16,N16)</f>
        <v>60</v>
      </c>
      <c r="X16" s="77">
        <f>SUM(M16,P16)</f>
        <v>3</v>
      </c>
    </row>
    <row r="17" spans="1:24" ht="15.75">
      <c r="A17" s="362"/>
      <c r="B17" s="69" t="s">
        <v>67</v>
      </c>
      <c r="C17" s="70" t="s">
        <v>10</v>
      </c>
      <c r="D17" s="92" t="s">
        <v>86</v>
      </c>
      <c r="E17" s="99"/>
      <c r="F17" s="71"/>
      <c r="G17" s="72"/>
      <c r="H17" s="71"/>
      <c r="I17" s="71"/>
      <c r="J17" s="100"/>
      <c r="K17" s="103"/>
      <c r="L17" s="73"/>
      <c r="M17" s="74"/>
      <c r="N17" s="73"/>
      <c r="O17" s="73"/>
      <c r="P17" s="104"/>
      <c r="Q17" s="110">
        <v>30</v>
      </c>
      <c r="R17" s="73" t="s">
        <v>50</v>
      </c>
      <c r="S17" s="76">
        <v>1</v>
      </c>
      <c r="T17" s="75">
        <v>30</v>
      </c>
      <c r="U17" s="73" t="s">
        <v>52</v>
      </c>
      <c r="V17" s="111">
        <v>2</v>
      </c>
      <c r="W17" s="96">
        <f>SUM(E17,H17,K17,N17,Q17,T17)</f>
        <v>60</v>
      </c>
      <c r="X17" s="77">
        <f>SUM(G17,J17,M17,P17,S17,V17,)</f>
        <v>3</v>
      </c>
    </row>
    <row r="18" spans="1:24" ht="15.75">
      <c r="A18" s="78"/>
      <c r="B18" s="69" t="s">
        <v>13</v>
      </c>
      <c r="C18" s="70" t="s">
        <v>10</v>
      </c>
      <c r="D18" s="92" t="s">
        <v>84</v>
      </c>
      <c r="E18" s="99">
        <v>30</v>
      </c>
      <c r="F18" s="73" t="s">
        <v>50</v>
      </c>
      <c r="G18" s="72">
        <v>1</v>
      </c>
      <c r="H18" s="71">
        <v>30</v>
      </c>
      <c r="I18" s="73" t="s">
        <v>50</v>
      </c>
      <c r="J18" s="100">
        <v>1</v>
      </c>
      <c r="K18" s="103">
        <v>30</v>
      </c>
      <c r="L18" s="73" t="s">
        <v>50</v>
      </c>
      <c r="M18" s="74">
        <v>2</v>
      </c>
      <c r="N18" s="73">
        <v>30</v>
      </c>
      <c r="O18" s="73" t="s">
        <v>52</v>
      </c>
      <c r="P18" s="104">
        <v>2</v>
      </c>
      <c r="Q18" s="110"/>
      <c r="R18" s="75"/>
      <c r="S18" s="76"/>
      <c r="T18" s="75"/>
      <c r="U18" s="75"/>
      <c r="V18" s="111"/>
      <c r="W18" s="96">
        <f t="shared" si="0"/>
        <v>120</v>
      </c>
      <c r="X18" s="77">
        <f aca="true" t="shared" si="2" ref="X18:X24">SUM(G18,J18,M18,P18,S18,V18,)</f>
        <v>6</v>
      </c>
    </row>
    <row r="19" spans="1:24" ht="15.75">
      <c r="A19" s="361" t="s">
        <v>81</v>
      </c>
      <c r="B19" s="83" t="s">
        <v>18</v>
      </c>
      <c r="C19" s="70" t="s">
        <v>10</v>
      </c>
      <c r="D19" s="92" t="s">
        <v>84</v>
      </c>
      <c r="E19" s="99"/>
      <c r="F19" s="71"/>
      <c r="G19" s="72"/>
      <c r="H19" s="71"/>
      <c r="I19" s="71"/>
      <c r="J19" s="100"/>
      <c r="K19" s="103"/>
      <c r="L19" s="73"/>
      <c r="M19" s="74"/>
      <c r="N19" s="73"/>
      <c r="O19" s="73"/>
      <c r="P19" s="104"/>
      <c r="Q19" s="110">
        <v>15</v>
      </c>
      <c r="R19" s="75" t="s">
        <v>50</v>
      </c>
      <c r="S19" s="76">
        <v>1</v>
      </c>
      <c r="T19" s="75"/>
      <c r="U19" s="75"/>
      <c r="V19" s="111"/>
      <c r="W19" s="96">
        <f t="shared" si="0"/>
        <v>15</v>
      </c>
      <c r="X19" s="77">
        <f t="shared" si="2"/>
        <v>1</v>
      </c>
    </row>
    <row r="20" spans="1:24" ht="15.75">
      <c r="A20" s="362"/>
      <c r="B20" s="69" t="s">
        <v>24</v>
      </c>
      <c r="C20" s="70" t="s">
        <v>10</v>
      </c>
      <c r="D20" s="92" t="s">
        <v>84</v>
      </c>
      <c r="E20" s="99"/>
      <c r="F20" s="73"/>
      <c r="G20" s="72"/>
      <c r="H20" s="71">
        <v>15</v>
      </c>
      <c r="I20" s="71" t="s">
        <v>52</v>
      </c>
      <c r="J20" s="100">
        <v>1</v>
      </c>
      <c r="K20" s="103"/>
      <c r="L20" s="73"/>
      <c r="M20" s="74"/>
      <c r="N20" s="73"/>
      <c r="O20" s="73"/>
      <c r="P20" s="104"/>
      <c r="Q20" s="110"/>
      <c r="R20" s="75"/>
      <c r="S20" s="76"/>
      <c r="T20" s="75"/>
      <c r="U20" s="75"/>
      <c r="V20" s="111"/>
      <c r="W20" s="96">
        <f>SUM(E20,H20,K20,N20,Q20,T20)</f>
        <v>15</v>
      </c>
      <c r="X20" s="77">
        <f t="shared" si="2"/>
        <v>1</v>
      </c>
    </row>
    <row r="21" spans="1:24" ht="15.75">
      <c r="A21" s="362"/>
      <c r="B21" s="69" t="s">
        <v>27</v>
      </c>
      <c r="C21" s="70" t="s">
        <v>10</v>
      </c>
      <c r="D21" s="92" t="s">
        <v>84</v>
      </c>
      <c r="E21" s="99">
        <v>2</v>
      </c>
      <c r="F21" s="73" t="s">
        <v>50</v>
      </c>
      <c r="G21" s="72">
        <v>0</v>
      </c>
      <c r="H21" s="71"/>
      <c r="I21" s="71"/>
      <c r="J21" s="100"/>
      <c r="K21" s="103"/>
      <c r="L21" s="73"/>
      <c r="M21" s="74"/>
      <c r="N21" s="73"/>
      <c r="O21" s="73"/>
      <c r="P21" s="104"/>
      <c r="Q21" s="110"/>
      <c r="R21" s="75"/>
      <c r="S21" s="76"/>
      <c r="T21" s="75"/>
      <c r="U21" s="75"/>
      <c r="V21" s="111"/>
      <c r="W21" s="96">
        <f>SUM(E21,H21,K21,N21,Q21,T21)</f>
        <v>2</v>
      </c>
      <c r="X21" s="77">
        <f t="shared" si="2"/>
        <v>0</v>
      </c>
    </row>
    <row r="22" spans="1:24" ht="15.75">
      <c r="A22" s="362"/>
      <c r="B22" s="69" t="s">
        <v>16</v>
      </c>
      <c r="C22" s="70" t="s">
        <v>10</v>
      </c>
      <c r="D22" s="92" t="s">
        <v>84</v>
      </c>
      <c r="E22" s="99">
        <v>3</v>
      </c>
      <c r="F22" s="73" t="s">
        <v>50</v>
      </c>
      <c r="G22" s="72">
        <v>0</v>
      </c>
      <c r="H22" s="71"/>
      <c r="I22" s="71"/>
      <c r="J22" s="100"/>
      <c r="K22" s="103"/>
      <c r="L22" s="73"/>
      <c r="M22" s="74"/>
      <c r="N22" s="73"/>
      <c r="O22" s="73"/>
      <c r="P22" s="104"/>
      <c r="Q22" s="110"/>
      <c r="R22" s="75"/>
      <c r="S22" s="76"/>
      <c r="T22" s="75"/>
      <c r="U22" s="75"/>
      <c r="V22" s="111"/>
      <c r="W22" s="96">
        <f>SUM(E22,H22,K22,N22,Q22,T22)</f>
        <v>3</v>
      </c>
      <c r="X22" s="77">
        <f t="shared" si="2"/>
        <v>0</v>
      </c>
    </row>
    <row r="23" spans="1:24" ht="15.75">
      <c r="A23" s="362"/>
      <c r="B23" s="84" t="s">
        <v>40</v>
      </c>
      <c r="C23" s="80" t="s">
        <v>28</v>
      </c>
      <c r="D23" s="93" t="s">
        <v>86</v>
      </c>
      <c r="E23" s="99">
        <v>30</v>
      </c>
      <c r="F23" s="73" t="s">
        <v>51</v>
      </c>
      <c r="G23" s="72">
        <v>2</v>
      </c>
      <c r="H23" s="71">
        <v>30</v>
      </c>
      <c r="I23" s="73" t="s">
        <v>51</v>
      </c>
      <c r="J23" s="100">
        <v>2</v>
      </c>
      <c r="K23" s="103">
        <v>30</v>
      </c>
      <c r="L23" s="73" t="s">
        <v>51</v>
      </c>
      <c r="M23" s="74">
        <v>2</v>
      </c>
      <c r="N23" s="73">
        <v>30</v>
      </c>
      <c r="O23" s="73" t="s">
        <v>52</v>
      </c>
      <c r="P23" s="104">
        <v>3</v>
      </c>
      <c r="Q23" s="110"/>
      <c r="R23" s="75"/>
      <c r="S23" s="76"/>
      <c r="T23" s="75"/>
      <c r="U23" s="75"/>
      <c r="V23" s="111"/>
      <c r="W23" s="96">
        <f>SUM(E23,H23,K23,N23,Q23,T23)</f>
        <v>120</v>
      </c>
      <c r="X23" s="81">
        <f t="shared" si="2"/>
        <v>9</v>
      </c>
    </row>
    <row r="24" spans="1:24" ht="15.75">
      <c r="A24" s="362"/>
      <c r="B24" s="84" t="s">
        <v>14</v>
      </c>
      <c r="C24" s="80" t="s">
        <v>28</v>
      </c>
      <c r="D24" s="93" t="s">
        <v>86</v>
      </c>
      <c r="E24" s="103"/>
      <c r="F24" s="73"/>
      <c r="G24" s="74"/>
      <c r="H24" s="73">
        <v>30</v>
      </c>
      <c r="I24" s="73" t="s">
        <v>50</v>
      </c>
      <c r="J24" s="104">
        <v>1</v>
      </c>
      <c r="K24" s="101"/>
      <c r="L24" s="77"/>
      <c r="M24" s="77"/>
      <c r="N24" s="77"/>
      <c r="O24" s="77"/>
      <c r="P24" s="102"/>
      <c r="Q24" s="110"/>
      <c r="R24" s="75"/>
      <c r="S24" s="76"/>
      <c r="T24" s="75"/>
      <c r="U24" s="75"/>
      <c r="V24" s="111"/>
      <c r="W24" s="96">
        <f>SUM(E24,H24,K24,N24,Q24,T24)</f>
        <v>30</v>
      </c>
      <c r="X24" s="81">
        <f t="shared" si="2"/>
        <v>1</v>
      </c>
    </row>
    <row r="25" spans="1:24" ht="15.75">
      <c r="A25" s="362"/>
      <c r="B25" s="69" t="s">
        <v>72</v>
      </c>
      <c r="C25" s="80" t="s">
        <v>10</v>
      </c>
      <c r="D25" s="92" t="s">
        <v>83</v>
      </c>
      <c r="E25" s="99"/>
      <c r="F25" s="71"/>
      <c r="G25" s="72"/>
      <c r="H25" s="71"/>
      <c r="I25" s="71"/>
      <c r="J25" s="100"/>
      <c r="K25" s="103"/>
      <c r="L25" s="73"/>
      <c r="M25" s="74"/>
      <c r="N25" s="73"/>
      <c r="O25" s="73"/>
      <c r="P25" s="104"/>
      <c r="Q25" s="110">
        <v>15</v>
      </c>
      <c r="R25" s="73" t="s">
        <v>52</v>
      </c>
      <c r="S25" s="76">
        <v>1</v>
      </c>
      <c r="T25" s="75"/>
      <c r="U25" s="75"/>
      <c r="V25" s="111"/>
      <c r="W25" s="96">
        <f>SUM(Q25)</f>
        <v>15</v>
      </c>
      <c r="X25" s="77">
        <f>SUM(G25,J25,M25,P25,S25,V25,)</f>
        <v>1</v>
      </c>
    </row>
    <row r="26" spans="1:24" ht="16.5" customHeight="1" thickBot="1">
      <c r="A26" s="362"/>
      <c r="B26" s="84" t="s">
        <v>46</v>
      </c>
      <c r="C26" s="70" t="s">
        <v>89</v>
      </c>
      <c r="E26" s="99"/>
      <c r="F26" s="73"/>
      <c r="G26" s="72">
        <v>4</v>
      </c>
      <c r="H26" s="71"/>
      <c r="I26" s="73"/>
      <c r="J26" s="100">
        <v>8</v>
      </c>
      <c r="K26" s="103"/>
      <c r="L26" s="73"/>
      <c r="M26" s="74">
        <v>4</v>
      </c>
      <c r="N26" s="73"/>
      <c r="O26" s="73"/>
      <c r="P26" s="104">
        <v>4</v>
      </c>
      <c r="Q26" s="110"/>
      <c r="R26" s="75"/>
      <c r="S26" s="76">
        <v>3</v>
      </c>
      <c r="T26" s="75"/>
      <c r="U26" s="75"/>
      <c r="V26" s="111"/>
      <c r="W26" s="96"/>
      <c r="X26" s="81">
        <f>SUM(G26,J26,M26,P26,S26,V26)</f>
        <v>23</v>
      </c>
    </row>
    <row r="27" spans="1:24" ht="1.5" customHeight="1" hidden="1">
      <c r="A27" s="367"/>
      <c r="C27" s="80" t="s">
        <v>89</v>
      </c>
      <c r="D27" s="93"/>
      <c r="E27" s="97"/>
      <c r="F27" s="17"/>
      <c r="G27" s="113">
        <f>SUM(G4:G26)</f>
        <v>25</v>
      </c>
      <c r="H27" s="17"/>
      <c r="I27" s="17"/>
      <c r="J27" s="117">
        <f>SUM(J4:J26)</f>
        <v>32</v>
      </c>
      <c r="K27" s="105"/>
      <c r="L27" s="18"/>
      <c r="M27" s="114">
        <f>SUM(M4:M26)</f>
        <v>31</v>
      </c>
      <c r="N27" s="18"/>
      <c r="O27" s="18"/>
      <c r="P27" s="106">
        <f>SUM(P4:P26)</f>
        <v>35</v>
      </c>
      <c r="Q27" s="108"/>
      <c r="R27" s="19"/>
      <c r="S27" s="22">
        <f>SUM(S4:S26)</f>
        <v>29.5</v>
      </c>
      <c r="T27" s="19"/>
      <c r="U27" s="19"/>
      <c r="V27" s="109">
        <f>SUM(V4:V26)</f>
        <v>30</v>
      </c>
      <c r="W27" s="207"/>
      <c r="X27" s="208">
        <f>SUM(X4:X26)</f>
        <v>182.5</v>
      </c>
    </row>
    <row r="28" spans="1:24" ht="16.5" thickTop="1">
      <c r="A28" s="88"/>
      <c r="B28" s="88"/>
      <c r="C28" s="88"/>
      <c r="D28" s="116" t="s">
        <v>17</v>
      </c>
      <c r="E28" s="165"/>
      <c r="F28" s="166"/>
      <c r="G28" s="194">
        <f>SUM(G4:G26)</f>
        <v>25</v>
      </c>
      <c r="H28" s="166"/>
      <c r="I28" s="166"/>
      <c r="J28" s="195">
        <f>SUM(J4:J26)</f>
        <v>32</v>
      </c>
      <c r="K28" s="167"/>
      <c r="L28" s="168"/>
      <c r="M28" s="199">
        <f>SUM(M4:M26)</f>
        <v>31</v>
      </c>
      <c r="N28" s="168"/>
      <c r="O28" s="168"/>
      <c r="P28" s="200">
        <f>SUM(P4:P26)</f>
        <v>35</v>
      </c>
      <c r="Q28" s="169"/>
      <c r="R28" s="170"/>
      <c r="S28" s="205">
        <f>SUM(S4:S26)</f>
        <v>29.5</v>
      </c>
      <c r="T28" s="170"/>
      <c r="U28" s="170"/>
      <c r="V28" s="206">
        <f>SUM(V4:V26)</f>
        <v>30</v>
      </c>
      <c r="W28" s="209"/>
      <c r="X28" s="210">
        <f>SUM(X4:X26)</f>
        <v>182.5</v>
      </c>
    </row>
    <row r="29" spans="1:24" ht="16.5" thickBot="1">
      <c r="A29" s="88"/>
      <c r="B29" s="88"/>
      <c r="C29" s="88"/>
      <c r="D29" s="95" t="s">
        <v>42</v>
      </c>
      <c r="E29" s="118"/>
      <c r="F29" s="119"/>
      <c r="G29" s="120">
        <f>SUM(G28,J28)</f>
        <v>57</v>
      </c>
      <c r="H29" s="120"/>
      <c r="I29" s="120"/>
      <c r="J29" s="121"/>
      <c r="K29" s="118"/>
      <c r="L29" s="363">
        <f>SUM(M28,P28)</f>
        <v>66</v>
      </c>
      <c r="M29" s="364"/>
      <c r="N29" s="364"/>
      <c r="O29" s="364"/>
      <c r="P29" s="122"/>
      <c r="Q29" s="365">
        <f>SUM(S28,V28)</f>
        <v>59.5</v>
      </c>
      <c r="R29" s="364"/>
      <c r="S29" s="364"/>
      <c r="T29" s="364"/>
      <c r="U29" s="364"/>
      <c r="V29" s="366"/>
      <c r="W29" s="107"/>
      <c r="X29" s="359" t="s">
        <v>2</v>
      </c>
    </row>
    <row r="30" spans="1:24" ht="16.5" thickTop="1">
      <c r="A30" s="5"/>
      <c r="B30" s="5"/>
      <c r="C30" s="5"/>
      <c r="D30" s="85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90"/>
      <c r="W30" s="115">
        <f>SUM(X6,X10,X23:X24,X26)</f>
        <v>54</v>
      </c>
      <c r="X30" s="359"/>
    </row>
    <row r="31" spans="4:24" ht="15.75"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</sheetData>
  <sheetProtection/>
  <mergeCells count="21">
    <mergeCell ref="A1:A3"/>
    <mergeCell ref="B1:B3"/>
    <mergeCell ref="C1:C3"/>
    <mergeCell ref="D1:D3"/>
    <mergeCell ref="E1:J1"/>
    <mergeCell ref="K1:P1"/>
    <mergeCell ref="Q1:V1"/>
    <mergeCell ref="W1:W3"/>
    <mergeCell ref="X1:X3"/>
    <mergeCell ref="E2:G2"/>
    <mergeCell ref="H2:J2"/>
    <mergeCell ref="K2:M2"/>
    <mergeCell ref="N2:P2"/>
    <mergeCell ref="Q2:S2"/>
    <mergeCell ref="T2:V2"/>
    <mergeCell ref="A4:A11"/>
    <mergeCell ref="A12:A17"/>
    <mergeCell ref="A19:A27"/>
    <mergeCell ref="L29:O29"/>
    <mergeCell ref="Q29:V29"/>
    <mergeCell ref="X29:X30"/>
  </mergeCells>
  <printOptions/>
  <pageMargins left="0.25" right="0.25" top="0.75" bottom="0.75" header="0.3" footer="0.3"/>
  <pageSetup fitToHeight="1" fitToWidth="1" horizontalDpi="600" verticalDpi="600" orientation="landscape" paperSize="9" scale="84" r:id="rId1"/>
  <headerFooter>
    <oddHeader>&amp;C&amp;"Calibri,Pogrubiony"Harfa
Studia I stopnia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31"/>
  <sheetViews>
    <sheetView view="pageLayout" zoomScaleNormal="80" workbookViewId="0" topLeftCell="A1">
      <selection activeCell="K32" sqref="K32"/>
    </sheetView>
  </sheetViews>
  <sheetFormatPr defaultColWidth="9.140625" defaultRowHeight="15"/>
  <cols>
    <col min="1" max="1" width="10.7109375" style="6" customWidth="1"/>
    <col min="2" max="2" width="33.140625" style="6" customWidth="1"/>
    <col min="3" max="3" width="13.8515625" style="6" bestFit="1" customWidth="1"/>
    <col min="4" max="4" width="8.140625" style="6" bestFit="1" customWidth="1"/>
    <col min="5" max="5" width="5.28125" style="6" bestFit="1" customWidth="1"/>
    <col min="6" max="6" width="4.140625" style="6" bestFit="1" customWidth="1"/>
    <col min="7" max="8" width="5.28125" style="6" bestFit="1" customWidth="1"/>
    <col min="9" max="9" width="4.140625" style="6" bestFit="1" customWidth="1"/>
    <col min="10" max="11" width="5.28125" style="6" bestFit="1" customWidth="1"/>
    <col min="12" max="12" width="4.140625" style="6" bestFit="1" customWidth="1"/>
    <col min="13" max="13" width="6.57421875" style="6" bestFit="1" customWidth="1"/>
    <col min="14" max="14" width="5.28125" style="6" bestFit="1" customWidth="1"/>
    <col min="15" max="15" width="4.140625" style="6" bestFit="1" customWidth="1"/>
    <col min="16" max="16" width="4.8515625" style="6" bestFit="1" customWidth="1"/>
    <col min="17" max="17" width="5.28125" style="6" bestFit="1" customWidth="1"/>
    <col min="18" max="18" width="4.140625" style="6" bestFit="1" customWidth="1"/>
    <col min="19" max="20" width="5.28125" style="6" bestFit="1" customWidth="1"/>
    <col min="21" max="21" width="4.140625" style="6" bestFit="1" customWidth="1"/>
    <col min="22" max="22" width="5.28125" style="6" bestFit="1" customWidth="1"/>
    <col min="23" max="23" width="6.00390625" style="6" bestFit="1" customWidth="1"/>
    <col min="24" max="24" width="7.00390625" style="6" customWidth="1"/>
    <col min="25" max="25" width="4.140625" style="6" customWidth="1"/>
    <col min="26" max="16384" width="9.140625" style="6" customWidth="1"/>
  </cols>
  <sheetData>
    <row r="1" spans="1:24" ht="16.5" thickTop="1">
      <c r="A1" s="372" t="s">
        <v>33</v>
      </c>
      <c r="B1" s="382" t="s">
        <v>65</v>
      </c>
      <c r="C1" s="372" t="s">
        <v>29</v>
      </c>
      <c r="D1" s="383" t="s">
        <v>45</v>
      </c>
      <c r="E1" s="384" t="s">
        <v>0</v>
      </c>
      <c r="F1" s="385"/>
      <c r="G1" s="385"/>
      <c r="H1" s="385"/>
      <c r="I1" s="385"/>
      <c r="J1" s="386"/>
      <c r="K1" s="387" t="s">
        <v>8</v>
      </c>
      <c r="L1" s="388"/>
      <c r="M1" s="388"/>
      <c r="N1" s="388"/>
      <c r="O1" s="388"/>
      <c r="P1" s="389"/>
      <c r="Q1" s="368" t="s">
        <v>9</v>
      </c>
      <c r="R1" s="369"/>
      <c r="S1" s="369"/>
      <c r="T1" s="369"/>
      <c r="U1" s="369"/>
      <c r="V1" s="370"/>
      <c r="W1" s="371" t="s">
        <v>44</v>
      </c>
      <c r="X1" s="372" t="s">
        <v>2</v>
      </c>
    </row>
    <row r="2" spans="1:24" ht="15.75">
      <c r="A2" s="372"/>
      <c r="B2" s="382"/>
      <c r="C2" s="372"/>
      <c r="D2" s="383"/>
      <c r="E2" s="373" t="s">
        <v>1</v>
      </c>
      <c r="F2" s="374"/>
      <c r="G2" s="374"/>
      <c r="H2" s="374" t="s">
        <v>3</v>
      </c>
      <c r="I2" s="374"/>
      <c r="J2" s="375"/>
      <c r="K2" s="376" t="s">
        <v>4</v>
      </c>
      <c r="L2" s="377"/>
      <c r="M2" s="377"/>
      <c r="N2" s="377" t="s">
        <v>5</v>
      </c>
      <c r="O2" s="377"/>
      <c r="P2" s="378"/>
      <c r="Q2" s="379" t="s">
        <v>6</v>
      </c>
      <c r="R2" s="380"/>
      <c r="S2" s="380"/>
      <c r="T2" s="380" t="s">
        <v>7</v>
      </c>
      <c r="U2" s="380"/>
      <c r="V2" s="381"/>
      <c r="W2" s="371"/>
      <c r="X2" s="372"/>
    </row>
    <row r="3" spans="1:24" ht="15.75">
      <c r="A3" s="372"/>
      <c r="B3" s="382"/>
      <c r="C3" s="372"/>
      <c r="D3" s="383"/>
      <c r="E3" s="97" t="s">
        <v>43</v>
      </c>
      <c r="F3" s="17" t="s">
        <v>30</v>
      </c>
      <c r="G3" s="20" t="s">
        <v>2</v>
      </c>
      <c r="H3" s="17" t="s">
        <v>43</v>
      </c>
      <c r="I3" s="17" t="s">
        <v>30</v>
      </c>
      <c r="J3" s="98" t="s">
        <v>2</v>
      </c>
      <c r="K3" s="105" t="s">
        <v>43</v>
      </c>
      <c r="L3" s="17" t="s">
        <v>30</v>
      </c>
      <c r="M3" s="21" t="s">
        <v>2</v>
      </c>
      <c r="N3" s="18" t="s">
        <v>43</v>
      </c>
      <c r="O3" s="17" t="s">
        <v>30</v>
      </c>
      <c r="P3" s="106" t="s">
        <v>2</v>
      </c>
      <c r="Q3" s="108" t="s">
        <v>43</v>
      </c>
      <c r="R3" s="17" t="s">
        <v>30</v>
      </c>
      <c r="S3" s="22" t="s">
        <v>2</v>
      </c>
      <c r="T3" s="19" t="s">
        <v>43</v>
      </c>
      <c r="U3" s="17" t="s">
        <v>30</v>
      </c>
      <c r="V3" s="109" t="s">
        <v>2</v>
      </c>
      <c r="W3" s="371"/>
      <c r="X3" s="372"/>
    </row>
    <row r="4" spans="1:24" ht="15.75">
      <c r="A4" s="360" t="s">
        <v>79</v>
      </c>
      <c r="B4" s="69" t="s">
        <v>87</v>
      </c>
      <c r="C4" s="70" t="s">
        <v>10</v>
      </c>
      <c r="D4" s="92" t="s">
        <v>82</v>
      </c>
      <c r="E4" s="99">
        <v>30</v>
      </c>
      <c r="F4" s="71" t="s">
        <v>49</v>
      </c>
      <c r="G4" s="72">
        <v>10</v>
      </c>
      <c r="H4" s="71">
        <v>30</v>
      </c>
      <c r="I4" s="71" t="s">
        <v>49</v>
      </c>
      <c r="J4" s="100">
        <v>10</v>
      </c>
      <c r="K4" s="103">
        <v>30</v>
      </c>
      <c r="L4" s="71" t="s">
        <v>49</v>
      </c>
      <c r="M4" s="74">
        <v>10</v>
      </c>
      <c r="N4" s="73">
        <v>30</v>
      </c>
      <c r="O4" s="71" t="s">
        <v>49</v>
      </c>
      <c r="P4" s="104">
        <v>10</v>
      </c>
      <c r="Q4" s="110">
        <v>30</v>
      </c>
      <c r="R4" s="71" t="s">
        <v>49</v>
      </c>
      <c r="S4" s="76">
        <v>10</v>
      </c>
      <c r="T4" s="75">
        <v>30</v>
      </c>
      <c r="U4" s="71" t="s">
        <v>50</v>
      </c>
      <c r="V4" s="111">
        <v>19</v>
      </c>
      <c r="W4" s="96">
        <f aca="true" t="shared" si="0" ref="W4:W19">SUM(E4,H4,K4,N4,Q4,T4)</f>
        <v>180</v>
      </c>
      <c r="X4" s="77">
        <f>SUM(G4,J4,M4,P4,S4,V4,)</f>
        <v>69</v>
      </c>
    </row>
    <row r="5" spans="1:24" ht="15.75">
      <c r="A5" s="360"/>
      <c r="B5" s="29" t="s">
        <v>109</v>
      </c>
      <c r="C5" s="70" t="s">
        <v>10</v>
      </c>
      <c r="D5" s="92" t="s">
        <v>86</v>
      </c>
      <c r="E5" s="99"/>
      <c r="F5" s="71"/>
      <c r="G5" s="72"/>
      <c r="H5" s="71"/>
      <c r="I5" s="71"/>
      <c r="J5" s="100"/>
      <c r="K5" s="103"/>
      <c r="L5" s="71"/>
      <c r="M5" s="74"/>
      <c r="N5" s="73"/>
      <c r="O5" s="71"/>
      <c r="P5" s="104"/>
      <c r="Q5" s="110">
        <v>30</v>
      </c>
      <c r="R5" s="71" t="s">
        <v>50</v>
      </c>
      <c r="S5" s="76">
        <v>2</v>
      </c>
      <c r="T5" s="75"/>
      <c r="U5" s="71"/>
      <c r="V5" s="111"/>
      <c r="W5" s="96">
        <f>SUM(Q5)</f>
        <v>30</v>
      </c>
      <c r="X5" s="77">
        <f>SUM(S5)</f>
        <v>2</v>
      </c>
    </row>
    <row r="6" spans="1:24" ht="15.75">
      <c r="A6" s="360"/>
      <c r="B6" s="69" t="s">
        <v>11</v>
      </c>
      <c r="C6" s="70" t="s">
        <v>28</v>
      </c>
      <c r="D6" s="92" t="s">
        <v>84</v>
      </c>
      <c r="E6" s="99"/>
      <c r="F6" s="71"/>
      <c r="G6" s="72"/>
      <c r="H6" s="71"/>
      <c r="I6" s="71"/>
      <c r="J6" s="100"/>
      <c r="K6" s="103">
        <v>30</v>
      </c>
      <c r="L6" s="71" t="s">
        <v>49</v>
      </c>
      <c r="M6" s="74">
        <v>4</v>
      </c>
      <c r="N6" s="73">
        <v>30</v>
      </c>
      <c r="O6" s="71" t="s">
        <v>49</v>
      </c>
      <c r="P6" s="104">
        <v>4</v>
      </c>
      <c r="Q6" s="110">
        <v>30</v>
      </c>
      <c r="R6" s="71" t="s">
        <v>49</v>
      </c>
      <c r="S6" s="76">
        <v>4</v>
      </c>
      <c r="T6" s="75">
        <v>30</v>
      </c>
      <c r="U6" s="71" t="s">
        <v>49</v>
      </c>
      <c r="V6" s="111">
        <v>4</v>
      </c>
      <c r="W6" s="96">
        <f>SUM(E6,H6,K6,N6,Q6,T6)</f>
        <v>120</v>
      </c>
      <c r="X6" s="77">
        <f>SUM(G6,J6,M6,P6,S6,V6,)</f>
        <v>16</v>
      </c>
    </row>
    <row r="7" spans="1:24" ht="15.75">
      <c r="A7" s="360"/>
      <c r="B7" s="69" t="s">
        <v>71</v>
      </c>
      <c r="C7" s="70" t="s">
        <v>10</v>
      </c>
      <c r="D7" s="92" t="s">
        <v>85</v>
      </c>
      <c r="E7" s="101"/>
      <c r="F7" s="77"/>
      <c r="G7" s="77"/>
      <c r="H7" s="77"/>
      <c r="I7" s="77"/>
      <c r="J7" s="102"/>
      <c r="K7" s="103"/>
      <c r="L7" s="73"/>
      <c r="M7" s="74"/>
      <c r="N7" s="73"/>
      <c r="O7" s="73"/>
      <c r="P7" s="104"/>
      <c r="Q7" s="110">
        <v>15</v>
      </c>
      <c r="R7" s="73" t="s">
        <v>50</v>
      </c>
      <c r="S7" s="76">
        <v>0.5</v>
      </c>
      <c r="T7" s="75">
        <v>15</v>
      </c>
      <c r="U7" s="73" t="s">
        <v>50</v>
      </c>
      <c r="V7" s="111">
        <v>1</v>
      </c>
      <c r="W7" s="96">
        <f t="shared" si="0"/>
        <v>30</v>
      </c>
      <c r="X7" s="77">
        <f>SUM(G7,J7,M7,P7,S7,V7,)</f>
        <v>1.5</v>
      </c>
    </row>
    <row r="8" spans="1:24" ht="15.75">
      <c r="A8" s="360"/>
      <c r="B8" s="69" t="s">
        <v>34</v>
      </c>
      <c r="C8" s="70" t="s">
        <v>10</v>
      </c>
      <c r="D8" s="92" t="s">
        <v>84</v>
      </c>
      <c r="E8" s="99">
        <v>75</v>
      </c>
      <c r="F8" s="73" t="s">
        <v>50</v>
      </c>
      <c r="G8" s="72">
        <v>4</v>
      </c>
      <c r="H8" s="71">
        <v>75</v>
      </c>
      <c r="I8" s="73" t="s">
        <v>50</v>
      </c>
      <c r="J8" s="100">
        <v>4</v>
      </c>
      <c r="K8" s="103">
        <v>75</v>
      </c>
      <c r="L8" s="73" t="s">
        <v>50</v>
      </c>
      <c r="M8" s="74">
        <v>4</v>
      </c>
      <c r="N8" s="73">
        <v>75</v>
      </c>
      <c r="O8" s="73" t="s">
        <v>50</v>
      </c>
      <c r="P8" s="104">
        <v>4</v>
      </c>
      <c r="Q8" s="110">
        <v>75</v>
      </c>
      <c r="R8" s="75" t="s">
        <v>50</v>
      </c>
      <c r="S8" s="76">
        <v>4</v>
      </c>
      <c r="T8" s="75"/>
      <c r="U8" s="75"/>
      <c r="V8" s="111"/>
      <c r="W8" s="96">
        <f>SUM(E8,H8,K8,N8,Q8,T8)</f>
        <v>375</v>
      </c>
      <c r="X8" s="77">
        <f>SUM(G8,J8,M8,P8,S8,V8,)</f>
        <v>20</v>
      </c>
    </row>
    <row r="9" spans="1:24" ht="15.75">
      <c r="A9" s="360"/>
      <c r="B9" s="69" t="s">
        <v>35</v>
      </c>
      <c r="C9" s="70" t="s">
        <v>10</v>
      </c>
      <c r="D9" s="93" t="s">
        <v>86</v>
      </c>
      <c r="E9" s="99"/>
      <c r="F9" s="73"/>
      <c r="G9" s="72"/>
      <c r="H9" s="71"/>
      <c r="I9" s="73"/>
      <c r="J9" s="100"/>
      <c r="K9" s="103">
        <v>30</v>
      </c>
      <c r="L9" s="73" t="s">
        <v>51</v>
      </c>
      <c r="M9" s="74">
        <v>1</v>
      </c>
      <c r="N9" s="73">
        <v>30</v>
      </c>
      <c r="O9" s="73" t="s">
        <v>51</v>
      </c>
      <c r="P9" s="104">
        <v>1</v>
      </c>
      <c r="Q9" s="110">
        <v>30</v>
      </c>
      <c r="R9" s="75" t="s">
        <v>51</v>
      </c>
      <c r="S9" s="76">
        <v>1</v>
      </c>
      <c r="T9" s="75">
        <v>30</v>
      </c>
      <c r="U9" s="75" t="s">
        <v>52</v>
      </c>
      <c r="V9" s="111">
        <v>2</v>
      </c>
      <c r="W9" s="96">
        <f t="shared" si="0"/>
        <v>120</v>
      </c>
      <c r="X9" s="77">
        <f aca="true" t="shared" si="1" ref="X9:X14">SUM(G9,J9,M9,P9,S9,V9,)</f>
        <v>5</v>
      </c>
    </row>
    <row r="10" spans="1:24" ht="15.75">
      <c r="A10" s="360"/>
      <c r="B10" s="69" t="s">
        <v>48</v>
      </c>
      <c r="C10" s="80" t="s">
        <v>28</v>
      </c>
      <c r="D10" s="93" t="s">
        <v>38</v>
      </c>
      <c r="E10" s="99">
        <v>15</v>
      </c>
      <c r="F10" s="73" t="s">
        <v>50</v>
      </c>
      <c r="G10" s="72">
        <v>1</v>
      </c>
      <c r="H10" s="71">
        <v>15</v>
      </c>
      <c r="I10" s="73" t="s">
        <v>50</v>
      </c>
      <c r="J10" s="100">
        <v>1</v>
      </c>
      <c r="K10" s="103">
        <v>15</v>
      </c>
      <c r="L10" s="73" t="s">
        <v>50</v>
      </c>
      <c r="M10" s="74">
        <v>1</v>
      </c>
      <c r="N10" s="73">
        <v>15</v>
      </c>
      <c r="O10" s="73" t="s">
        <v>50</v>
      </c>
      <c r="P10" s="104">
        <v>1</v>
      </c>
      <c r="Q10" s="110">
        <v>15</v>
      </c>
      <c r="R10" s="73" t="s">
        <v>50</v>
      </c>
      <c r="S10" s="76">
        <v>1</v>
      </c>
      <c r="T10" s="75"/>
      <c r="U10" s="73"/>
      <c r="V10" s="111"/>
      <c r="W10" s="96">
        <f>SUM(E10,H10,K10,N10,Q10,T10)</f>
        <v>75</v>
      </c>
      <c r="X10" s="81">
        <f>SUM(V10,S10,P10,M10,J10,G10)</f>
        <v>5</v>
      </c>
    </row>
    <row r="11" spans="1:24" ht="15.75">
      <c r="A11" s="360"/>
      <c r="B11" s="69" t="s">
        <v>36</v>
      </c>
      <c r="C11" s="70" t="s">
        <v>10</v>
      </c>
      <c r="D11" s="92" t="s">
        <v>84</v>
      </c>
      <c r="E11" s="99"/>
      <c r="F11" s="71"/>
      <c r="G11" s="72"/>
      <c r="H11" s="71"/>
      <c r="I11" s="71"/>
      <c r="J11" s="100"/>
      <c r="K11" s="103">
        <v>30</v>
      </c>
      <c r="L11" s="73" t="s">
        <v>50</v>
      </c>
      <c r="M11" s="74">
        <v>1</v>
      </c>
      <c r="N11" s="73">
        <v>30</v>
      </c>
      <c r="O11" s="73" t="s">
        <v>52</v>
      </c>
      <c r="P11" s="104">
        <v>2</v>
      </c>
      <c r="Q11" s="103"/>
      <c r="R11" s="73"/>
      <c r="S11" s="74"/>
      <c r="T11" s="73"/>
      <c r="U11" s="73"/>
      <c r="V11" s="104"/>
      <c r="W11" s="96">
        <f t="shared" si="0"/>
        <v>60</v>
      </c>
      <c r="X11" s="77">
        <f t="shared" si="1"/>
        <v>3</v>
      </c>
    </row>
    <row r="12" spans="1:24" ht="15.75">
      <c r="A12" s="361" t="s">
        <v>80</v>
      </c>
      <c r="B12" s="69" t="s">
        <v>26</v>
      </c>
      <c r="C12" s="70" t="s">
        <v>10</v>
      </c>
      <c r="D12" s="92" t="s">
        <v>84</v>
      </c>
      <c r="E12" s="99"/>
      <c r="F12" s="71"/>
      <c r="G12" s="72"/>
      <c r="H12" s="71"/>
      <c r="I12" s="71"/>
      <c r="J12" s="100"/>
      <c r="K12" s="103">
        <v>30</v>
      </c>
      <c r="L12" s="73" t="s">
        <v>50</v>
      </c>
      <c r="M12" s="74">
        <v>1</v>
      </c>
      <c r="N12" s="73">
        <v>30</v>
      </c>
      <c r="O12" s="73" t="s">
        <v>52</v>
      </c>
      <c r="P12" s="104">
        <v>2</v>
      </c>
      <c r="Q12" s="110"/>
      <c r="R12" s="75"/>
      <c r="S12" s="76"/>
      <c r="T12" s="75"/>
      <c r="U12" s="75"/>
      <c r="V12" s="111"/>
      <c r="W12" s="96">
        <f t="shared" si="0"/>
        <v>60</v>
      </c>
      <c r="X12" s="77">
        <f t="shared" si="1"/>
        <v>3</v>
      </c>
    </row>
    <row r="13" spans="1:24" ht="15.75">
      <c r="A13" s="362"/>
      <c r="B13" s="69" t="s">
        <v>23</v>
      </c>
      <c r="C13" s="70" t="s">
        <v>10</v>
      </c>
      <c r="D13" s="92" t="s">
        <v>84</v>
      </c>
      <c r="E13" s="99"/>
      <c r="F13" s="71"/>
      <c r="G13" s="72"/>
      <c r="H13" s="71"/>
      <c r="I13" s="71"/>
      <c r="J13" s="100"/>
      <c r="K13" s="103"/>
      <c r="L13" s="73"/>
      <c r="M13" s="74"/>
      <c r="N13" s="73"/>
      <c r="O13" s="73"/>
      <c r="P13" s="104"/>
      <c r="Q13" s="110">
        <v>30</v>
      </c>
      <c r="R13" s="73" t="s">
        <v>50</v>
      </c>
      <c r="S13" s="76">
        <v>1</v>
      </c>
      <c r="T13" s="75">
        <v>30</v>
      </c>
      <c r="U13" s="73" t="s">
        <v>52</v>
      </c>
      <c r="V13" s="111">
        <v>2</v>
      </c>
      <c r="W13" s="96">
        <f t="shared" si="0"/>
        <v>60</v>
      </c>
      <c r="X13" s="77">
        <f t="shared" si="1"/>
        <v>3</v>
      </c>
    </row>
    <row r="14" spans="1:24" ht="15.75">
      <c r="A14" s="362"/>
      <c r="B14" s="69" t="s">
        <v>25</v>
      </c>
      <c r="C14" s="70" t="s">
        <v>10</v>
      </c>
      <c r="D14" s="92" t="s">
        <v>84</v>
      </c>
      <c r="E14" s="99">
        <v>30</v>
      </c>
      <c r="F14" s="73" t="s">
        <v>50</v>
      </c>
      <c r="G14" s="72">
        <v>1</v>
      </c>
      <c r="H14" s="71">
        <v>30</v>
      </c>
      <c r="I14" s="73" t="s">
        <v>52</v>
      </c>
      <c r="J14" s="100">
        <v>2</v>
      </c>
      <c r="K14" s="103"/>
      <c r="L14" s="73"/>
      <c r="M14" s="74"/>
      <c r="N14" s="73"/>
      <c r="O14" s="73"/>
      <c r="P14" s="104"/>
      <c r="Q14" s="110"/>
      <c r="R14" s="75"/>
      <c r="S14" s="76"/>
      <c r="T14" s="75"/>
      <c r="U14" s="75"/>
      <c r="V14" s="111"/>
      <c r="W14" s="96">
        <f t="shared" si="0"/>
        <v>60</v>
      </c>
      <c r="X14" s="77">
        <f t="shared" si="1"/>
        <v>3</v>
      </c>
    </row>
    <row r="15" spans="1:24" ht="15.75">
      <c r="A15" s="362"/>
      <c r="B15" s="69" t="s">
        <v>12</v>
      </c>
      <c r="C15" s="70" t="s">
        <v>10</v>
      </c>
      <c r="D15" s="92" t="s">
        <v>86</v>
      </c>
      <c r="E15" s="99">
        <v>30</v>
      </c>
      <c r="F15" s="73" t="s">
        <v>51</v>
      </c>
      <c r="G15" s="72">
        <v>2</v>
      </c>
      <c r="H15" s="71">
        <v>30</v>
      </c>
      <c r="I15" s="73" t="s">
        <v>52</v>
      </c>
      <c r="J15" s="100">
        <v>2</v>
      </c>
      <c r="K15" s="103"/>
      <c r="L15" s="73"/>
      <c r="M15" s="74"/>
      <c r="N15" s="73"/>
      <c r="O15" s="73"/>
      <c r="P15" s="104"/>
      <c r="Q15" s="110"/>
      <c r="R15" s="75"/>
      <c r="S15" s="76"/>
      <c r="T15" s="75"/>
      <c r="U15" s="75"/>
      <c r="V15" s="111"/>
      <c r="W15" s="96">
        <f>SUM(E15,H15,K16,N16,Q15,T15)</f>
        <v>120</v>
      </c>
      <c r="X15" s="77">
        <f>SUM(G15,J15)</f>
        <v>4</v>
      </c>
    </row>
    <row r="16" spans="1:24" ht="15.75">
      <c r="A16" s="362"/>
      <c r="B16" s="69" t="s">
        <v>73</v>
      </c>
      <c r="C16" s="70" t="s">
        <v>10</v>
      </c>
      <c r="D16" s="92" t="s">
        <v>86</v>
      </c>
      <c r="E16" s="99"/>
      <c r="F16" s="71"/>
      <c r="G16" s="72"/>
      <c r="H16" s="71"/>
      <c r="I16" s="71"/>
      <c r="J16" s="100"/>
      <c r="K16" s="99">
        <v>30</v>
      </c>
      <c r="L16" s="73" t="s">
        <v>51</v>
      </c>
      <c r="M16" s="72">
        <v>1</v>
      </c>
      <c r="N16" s="71">
        <v>30</v>
      </c>
      <c r="O16" s="73" t="s">
        <v>52</v>
      </c>
      <c r="P16" s="100">
        <v>2</v>
      </c>
      <c r="Q16" s="110"/>
      <c r="R16" s="73"/>
      <c r="S16" s="76"/>
      <c r="T16" s="75"/>
      <c r="U16" s="73"/>
      <c r="V16" s="111"/>
      <c r="W16" s="96">
        <f>SUM(K16,N16)</f>
        <v>60</v>
      </c>
      <c r="X16" s="77">
        <f>SUM(M16,P16)</f>
        <v>3</v>
      </c>
    </row>
    <row r="17" spans="1:24" ht="15.75">
      <c r="A17" s="362"/>
      <c r="B17" s="69" t="s">
        <v>67</v>
      </c>
      <c r="C17" s="70" t="s">
        <v>10</v>
      </c>
      <c r="D17" s="92" t="s">
        <v>86</v>
      </c>
      <c r="E17" s="99"/>
      <c r="F17" s="71"/>
      <c r="G17" s="72"/>
      <c r="H17" s="71"/>
      <c r="I17" s="71"/>
      <c r="J17" s="100"/>
      <c r="K17" s="103"/>
      <c r="L17" s="73"/>
      <c r="M17" s="74"/>
      <c r="N17" s="73"/>
      <c r="O17" s="73"/>
      <c r="P17" s="104"/>
      <c r="Q17" s="110">
        <v>30</v>
      </c>
      <c r="R17" s="73" t="s">
        <v>50</v>
      </c>
      <c r="S17" s="76">
        <v>1</v>
      </c>
      <c r="T17" s="75">
        <v>30</v>
      </c>
      <c r="U17" s="73" t="s">
        <v>52</v>
      </c>
      <c r="V17" s="111">
        <v>2</v>
      </c>
      <c r="W17" s="96">
        <f>SUM(E17,H17,K17,N17,Q17,T17)</f>
        <v>60</v>
      </c>
      <c r="X17" s="77">
        <f>SUM(G17,J17,M17,P17,S17,V17,)</f>
        <v>3</v>
      </c>
    </row>
    <row r="18" spans="1:24" ht="15.75">
      <c r="A18" s="78"/>
      <c r="B18" s="69" t="s">
        <v>13</v>
      </c>
      <c r="C18" s="70" t="s">
        <v>10</v>
      </c>
      <c r="D18" s="92" t="s">
        <v>84</v>
      </c>
      <c r="E18" s="99">
        <v>30</v>
      </c>
      <c r="F18" s="73" t="s">
        <v>50</v>
      </c>
      <c r="G18" s="72">
        <v>1</v>
      </c>
      <c r="H18" s="71">
        <v>30</v>
      </c>
      <c r="I18" s="73" t="s">
        <v>52</v>
      </c>
      <c r="J18" s="100">
        <v>2</v>
      </c>
      <c r="K18" s="103"/>
      <c r="L18" s="73"/>
      <c r="M18" s="74"/>
      <c r="N18" s="73"/>
      <c r="O18" s="73"/>
      <c r="P18" s="104"/>
      <c r="Q18" s="110"/>
      <c r="R18" s="75"/>
      <c r="S18" s="76"/>
      <c r="T18" s="75"/>
      <c r="U18" s="75"/>
      <c r="V18" s="111"/>
      <c r="W18" s="96">
        <f t="shared" si="0"/>
        <v>60</v>
      </c>
      <c r="X18" s="77">
        <f aca="true" t="shared" si="2" ref="X18:X24">SUM(G18,J18,M18,P18,S18,V18,)</f>
        <v>3</v>
      </c>
    </row>
    <row r="19" spans="1:24" ht="15.75">
      <c r="A19" s="361" t="s">
        <v>81</v>
      </c>
      <c r="B19" s="83" t="s">
        <v>18</v>
      </c>
      <c r="C19" s="70" t="s">
        <v>10</v>
      </c>
      <c r="D19" s="92" t="s">
        <v>84</v>
      </c>
      <c r="E19" s="99"/>
      <c r="F19" s="71"/>
      <c r="G19" s="72"/>
      <c r="H19" s="71"/>
      <c r="I19" s="71"/>
      <c r="J19" s="100"/>
      <c r="K19" s="103"/>
      <c r="L19" s="73"/>
      <c r="M19" s="74"/>
      <c r="N19" s="73"/>
      <c r="O19" s="73"/>
      <c r="P19" s="104"/>
      <c r="Q19" s="110">
        <v>15</v>
      </c>
      <c r="R19" s="75" t="s">
        <v>50</v>
      </c>
      <c r="S19" s="76">
        <v>1</v>
      </c>
      <c r="T19" s="75"/>
      <c r="U19" s="75"/>
      <c r="V19" s="111"/>
      <c r="W19" s="96">
        <f t="shared" si="0"/>
        <v>15</v>
      </c>
      <c r="X19" s="77">
        <f t="shared" si="2"/>
        <v>1</v>
      </c>
    </row>
    <row r="20" spans="1:24" ht="15.75">
      <c r="A20" s="362"/>
      <c r="B20" s="69" t="s">
        <v>24</v>
      </c>
      <c r="C20" s="70" t="s">
        <v>10</v>
      </c>
      <c r="D20" s="92" t="s">
        <v>84</v>
      </c>
      <c r="E20" s="99"/>
      <c r="F20" s="73"/>
      <c r="G20" s="72"/>
      <c r="H20" s="71">
        <v>15</v>
      </c>
      <c r="I20" s="71" t="s">
        <v>52</v>
      </c>
      <c r="J20" s="100">
        <v>1</v>
      </c>
      <c r="K20" s="103"/>
      <c r="L20" s="73"/>
      <c r="M20" s="74"/>
      <c r="N20" s="73"/>
      <c r="O20" s="73"/>
      <c r="P20" s="104"/>
      <c r="Q20" s="110"/>
      <c r="R20" s="75"/>
      <c r="S20" s="76"/>
      <c r="T20" s="75"/>
      <c r="U20" s="75"/>
      <c r="V20" s="111"/>
      <c r="W20" s="96">
        <f>SUM(E20,H20,K20,N20,Q20,T20)</f>
        <v>15</v>
      </c>
      <c r="X20" s="77">
        <f t="shared" si="2"/>
        <v>1</v>
      </c>
    </row>
    <row r="21" spans="1:24" ht="15.75">
      <c r="A21" s="362"/>
      <c r="B21" s="69" t="s">
        <v>27</v>
      </c>
      <c r="C21" s="70" t="s">
        <v>10</v>
      </c>
      <c r="D21" s="92" t="s">
        <v>84</v>
      </c>
      <c r="E21" s="99">
        <v>2</v>
      </c>
      <c r="F21" s="73" t="s">
        <v>50</v>
      </c>
      <c r="G21" s="72">
        <v>0</v>
      </c>
      <c r="H21" s="71"/>
      <c r="I21" s="71"/>
      <c r="J21" s="100"/>
      <c r="K21" s="103"/>
      <c r="L21" s="73"/>
      <c r="M21" s="74"/>
      <c r="N21" s="73"/>
      <c r="O21" s="73"/>
      <c r="P21" s="104"/>
      <c r="Q21" s="110"/>
      <c r="R21" s="75"/>
      <c r="S21" s="76"/>
      <c r="T21" s="75"/>
      <c r="U21" s="75"/>
      <c r="V21" s="111"/>
      <c r="W21" s="96">
        <f>SUM(E21,H21,K21,N21,Q21,T21)</f>
        <v>2</v>
      </c>
      <c r="X21" s="77">
        <f t="shared" si="2"/>
        <v>0</v>
      </c>
    </row>
    <row r="22" spans="1:24" ht="15.75">
      <c r="A22" s="362"/>
      <c r="B22" s="69" t="s">
        <v>16</v>
      </c>
      <c r="C22" s="70" t="s">
        <v>10</v>
      </c>
      <c r="D22" s="92" t="s">
        <v>84</v>
      </c>
      <c r="E22" s="99">
        <v>3</v>
      </c>
      <c r="F22" s="73" t="s">
        <v>50</v>
      </c>
      <c r="G22" s="72">
        <v>0</v>
      </c>
      <c r="H22" s="71"/>
      <c r="I22" s="71"/>
      <c r="J22" s="100"/>
      <c r="K22" s="103"/>
      <c r="L22" s="73"/>
      <c r="M22" s="74"/>
      <c r="N22" s="73"/>
      <c r="O22" s="73"/>
      <c r="P22" s="104"/>
      <c r="Q22" s="110"/>
      <c r="R22" s="75"/>
      <c r="S22" s="76"/>
      <c r="T22" s="75"/>
      <c r="U22" s="75"/>
      <c r="V22" s="111"/>
      <c r="W22" s="96">
        <f>SUM(E22,H22,K22,N22,Q22,T22)</f>
        <v>3</v>
      </c>
      <c r="X22" s="77">
        <f t="shared" si="2"/>
        <v>0</v>
      </c>
    </row>
    <row r="23" spans="1:24" ht="15.75">
      <c r="A23" s="362"/>
      <c r="B23" s="84" t="s">
        <v>40</v>
      </c>
      <c r="C23" s="80" t="s">
        <v>28</v>
      </c>
      <c r="D23" s="93" t="s">
        <v>86</v>
      </c>
      <c r="E23" s="99">
        <v>30</v>
      </c>
      <c r="F23" s="73" t="s">
        <v>51</v>
      </c>
      <c r="G23" s="72">
        <v>2</v>
      </c>
      <c r="H23" s="71">
        <v>30</v>
      </c>
      <c r="I23" s="73" t="s">
        <v>51</v>
      </c>
      <c r="J23" s="100">
        <v>2</v>
      </c>
      <c r="K23" s="103">
        <v>30</v>
      </c>
      <c r="L23" s="73" t="s">
        <v>51</v>
      </c>
      <c r="M23" s="74">
        <v>2</v>
      </c>
      <c r="N23" s="73">
        <v>30</v>
      </c>
      <c r="O23" s="73" t="s">
        <v>52</v>
      </c>
      <c r="P23" s="104">
        <v>3</v>
      </c>
      <c r="Q23" s="110"/>
      <c r="R23" s="75"/>
      <c r="S23" s="76"/>
      <c r="T23" s="75"/>
      <c r="U23" s="75"/>
      <c r="V23" s="111"/>
      <c r="W23" s="96">
        <f>SUM(E23,H23,K23,N23,Q23,T23)</f>
        <v>120</v>
      </c>
      <c r="X23" s="81">
        <f t="shared" si="2"/>
        <v>9</v>
      </c>
    </row>
    <row r="24" spans="1:24" ht="15.75">
      <c r="A24" s="362"/>
      <c r="B24" s="84" t="s">
        <v>14</v>
      </c>
      <c r="C24" s="80" t="s">
        <v>28</v>
      </c>
      <c r="D24" s="93" t="s">
        <v>86</v>
      </c>
      <c r="E24" s="103"/>
      <c r="F24" s="73"/>
      <c r="G24" s="74"/>
      <c r="H24" s="73">
        <v>30</v>
      </c>
      <c r="I24" s="73" t="s">
        <v>50</v>
      </c>
      <c r="J24" s="104">
        <v>1</v>
      </c>
      <c r="K24" s="101"/>
      <c r="L24" s="77"/>
      <c r="M24" s="77"/>
      <c r="N24" s="77"/>
      <c r="O24" s="77"/>
      <c r="P24" s="102"/>
      <c r="Q24" s="110"/>
      <c r="R24" s="75"/>
      <c r="S24" s="76"/>
      <c r="T24" s="75"/>
      <c r="U24" s="75"/>
      <c r="V24" s="111"/>
      <c r="W24" s="96">
        <f>SUM(E24,H24,K24,N24,Q24,T24)</f>
        <v>30</v>
      </c>
      <c r="X24" s="81">
        <f t="shared" si="2"/>
        <v>1</v>
      </c>
    </row>
    <row r="25" spans="1:24" ht="15.75">
      <c r="A25" s="362"/>
      <c r="B25" s="69" t="s">
        <v>72</v>
      </c>
      <c r="C25" s="80" t="s">
        <v>10</v>
      </c>
      <c r="D25" s="92" t="s">
        <v>83</v>
      </c>
      <c r="E25" s="99"/>
      <c r="F25" s="71"/>
      <c r="G25" s="72"/>
      <c r="H25" s="71"/>
      <c r="I25" s="71"/>
      <c r="J25" s="100"/>
      <c r="K25" s="103"/>
      <c r="L25" s="73"/>
      <c r="M25" s="74"/>
      <c r="N25" s="73"/>
      <c r="O25" s="73"/>
      <c r="P25" s="104"/>
      <c r="Q25" s="110">
        <v>15</v>
      </c>
      <c r="R25" s="73" t="s">
        <v>52</v>
      </c>
      <c r="S25" s="76">
        <v>1</v>
      </c>
      <c r="T25" s="75"/>
      <c r="U25" s="75"/>
      <c r="V25" s="111"/>
      <c r="W25" s="96">
        <f>SUM(Q25)</f>
        <v>15</v>
      </c>
      <c r="X25" s="77">
        <f>SUM(G25,J25,M25,P25,S25,V25,)</f>
        <v>1</v>
      </c>
    </row>
    <row r="26" spans="1:24" ht="16.5" customHeight="1" thickBot="1">
      <c r="A26" s="362"/>
      <c r="B26" s="84" t="s">
        <v>46</v>
      </c>
      <c r="C26" s="70" t="s">
        <v>89</v>
      </c>
      <c r="E26" s="99"/>
      <c r="F26" s="73"/>
      <c r="G26" s="72">
        <v>4</v>
      </c>
      <c r="H26" s="71"/>
      <c r="I26" s="73"/>
      <c r="J26" s="100">
        <v>8</v>
      </c>
      <c r="K26" s="103"/>
      <c r="L26" s="73"/>
      <c r="M26" s="74">
        <v>4</v>
      </c>
      <c r="N26" s="73"/>
      <c r="O26" s="73"/>
      <c r="P26" s="104">
        <v>4</v>
      </c>
      <c r="Q26" s="110"/>
      <c r="R26" s="75"/>
      <c r="S26" s="76">
        <v>4</v>
      </c>
      <c r="T26" s="75"/>
      <c r="U26" s="75"/>
      <c r="V26" s="111"/>
      <c r="W26" s="96"/>
      <c r="X26" s="81">
        <v>24</v>
      </c>
    </row>
    <row r="27" spans="1:24" ht="1.5" customHeight="1" hidden="1">
      <c r="A27" s="367"/>
      <c r="C27" s="80" t="s">
        <v>89</v>
      </c>
      <c r="D27" s="93"/>
      <c r="E27" s="97"/>
      <c r="F27" s="17"/>
      <c r="G27" s="113">
        <f>SUM(G4:G26)</f>
        <v>25</v>
      </c>
      <c r="H27" s="17"/>
      <c r="I27" s="17"/>
      <c r="J27" s="117">
        <f>SUM(J4:J26)</f>
        <v>33</v>
      </c>
      <c r="K27" s="105"/>
      <c r="L27" s="18"/>
      <c r="M27" s="114">
        <f>SUM(M4:M26)</f>
        <v>29</v>
      </c>
      <c r="N27" s="18"/>
      <c r="O27" s="18"/>
      <c r="P27" s="106">
        <f>SUM(P4:P26)</f>
        <v>33</v>
      </c>
      <c r="Q27" s="108"/>
      <c r="R27" s="19"/>
      <c r="S27" s="22">
        <f>SUM(S4:S26)</f>
        <v>30.5</v>
      </c>
      <c r="T27" s="19"/>
      <c r="U27" s="19"/>
      <c r="V27" s="109">
        <f>SUM(V4:V26)</f>
        <v>30</v>
      </c>
      <c r="W27" s="207"/>
      <c r="X27" s="208">
        <f>SUM(X4:X26)</f>
        <v>180.5</v>
      </c>
    </row>
    <row r="28" spans="1:24" ht="16.5" thickTop="1">
      <c r="A28" s="88"/>
      <c r="B28" s="88"/>
      <c r="C28" s="88"/>
      <c r="D28" s="116" t="s">
        <v>17</v>
      </c>
      <c r="E28" s="165"/>
      <c r="F28" s="166"/>
      <c r="G28" s="194">
        <f>SUM(G4:G26)</f>
        <v>25</v>
      </c>
      <c r="H28" s="166"/>
      <c r="I28" s="166"/>
      <c r="J28" s="195">
        <f>SUM(J4:J26)</f>
        <v>33</v>
      </c>
      <c r="K28" s="167"/>
      <c r="L28" s="168"/>
      <c r="M28" s="199">
        <f>SUM(M4:M26)</f>
        <v>29</v>
      </c>
      <c r="N28" s="168"/>
      <c r="O28" s="168"/>
      <c r="P28" s="200">
        <f>SUM(P4:P26)</f>
        <v>33</v>
      </c>
      <c r="Q28" s="169"/>
      <c r="R28" s="170"/>
      <c r="S28" s="205">
        <f>SUM(S4:S26)</f>
        <v>30.5</v>
      </c>
      <c r="T28" s="170"/>
      <c r="U28" s="170"/>
      <c r="V28" s="206">
        <f>SUM(V4:V26)</f>
        <v>30</v>
      </c>
      <c r="W28" s="209"/>
      <c r="X28" s="210">
        <f>SUM(X4:X26)</f>
        <v>180.5</v>
      </c>
    </row>
    <row r="29" spans="1:24" ht="16.5" thickBot="1">
      <c r="A29" s="88"/>
      <c r="B29" s="88"/>
      <c r="C29" s="88"/>
      <c r="D29" s="95" t="s">
        <v>42</v>
      </c>
      <c r="E29" s="118"/>
      <c r="F29" s="119"/>
      <c r="G29" s="120">
        <f>SUM(G28,J28)</f>
        <v>58</v>
      </c>
      <c r="H29" s="120"/>
      <c r="I29" s="120"/>
      <c r="J29" s="121"/>
      <c r="K29" s="118"/>
      <c r="L29" s="363">
        <f>SUM(M28,P28)</f>
        <v>62</v>
      </c>
      <c r="M29" s="364"/>
      <c r="N29" s="364"/>
      <c r="O29" s="364"/>
      <c r="P29" s="122"/>
      <c r="Q29" s="365">
        <f>SUM(S28,V28)</f>
        <v>60.5</v>
      </c>
      <c r="R29" s="364"/>
      <c r="S29" s="364"/>
      <c r="T29" s="364"/>
      <c r="U29" s="364"/>
      <c r="V29" s="366"/>
      <c r="W29" s="107"/>
      <c r="X29" s="359" t="s">
        <v>2</v>
      </c>
    </row>
    <row r="30" spans="1:24" ht="16.5" thickTop="1">
      <c r="A30" s="5"/>
      <c r="B30" s="5"/>
      <c r="C30" s="5"/>
      <c r="D30" s="85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90"/>
      <c r="W30" s="115">
        <f>SUM(X6,X10,X23:X24,X26)</f>
        <v>55</v>
      </c>
      <c r="X30" s="359"/>
    </row>
    <row r="31" spans="4:24" ht="15.75"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</sheetData>
  <sheetProtection/>
  <mergeCells count="21">
    <mergeCell ref="A1:A3"/>
    <mergeCell ref="B1:B3"/>
    <mergeCell ref="C1:C3"/>
    <mergeCell ref="D1:D3"/>
    <mergeCell ref="E1:J1"/>
    <mergeCell ref="K1:P1"/>
    <mergeCell ref="Q1:V1"/>
    <mergeCell ref="W1:W3"/>
    <mergeCell ref="X1:X3"/>
    <mergeCell ref="E2:G2"/>
    <mergeCell ref="H2:J2"/>
    <mergeCell ref="K2:M2"/>
    <mergeCell ref="N2:P2"/>
    <mergeCell ref="Q2:S2"/>
    <mergeCell ref="T2:V2"/>
    <mergeCell ref="A4:A11"/>
    <mergeCell ref="A12:A17"/>
    <mergeCell ref="A19:A27"/>
    <mergeCell ref="L29:O29"/>
    <mergeCell ref="Q29:V29"/>
    <mergeCell ref="X29:X30"/>
  </mergeCells>
  <printOptions/>
  <pageMargins left="0.25" right="0.25" top="0.75" bottom="0.75" header="0.3" footer="0.3"/>
  <pageSetup fitToHeight="1" fitToWidth="1" horizontalDpi="600" verticalDpi="600" orientation="landscape" paperSize="9" scale="84" r:id="rId1"/>
  <headerFooter>
    <oddHeader>&amp;C&amp;"Calibri,Pogrubiony"Harfa
Studia I stopnia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29"/>
  <sheetViews>
    <sheetView view="pageLayout" zoomScaleNormal="80" workbookViewId="0" topLeftCell="A1">
      <selection activeCell="Z12" sqref="Z12"/>
    </sheetView>
  </sheetViews>
  <sheetFormatPr defaultColWidth="9.140625" defaultRowHeight="15"/>
  <cols>
    <col min="1" max="1" width="10.00390625" style="6" customWidth="1"/>
    <col min="2" max="2" width="33.57421875" style="6" customWidth="1"/>
    <col min="3" max="3" width="13.8515625" style="6" bestFit="1" customWidth="1"/>
    <col min="4" max="4" width="8.140625" style="6" bestFit="1" customWidth="1"/>
    <col min="5" max="5" width="5.28125" style="6" bestFit="1" customWidth="1"/>
    <col min="6" max="6" width="4.140625" style="6" bestFit="1" customWidth="1"/>
    <col min="7" max="8" width="5.28125" style="6" bestFit="1" customWidth="1"/>
    <col min="9" max="9" width="4.140625" style="6" bestFit="1" customWidth="1"/>
    <col min="10" max="11" width="5.28125" style="6" bestFit="1" customWidth="1"/>
    <col min="12" max="12" width="4.140625" style="6" bestFit="1" customWidth="1"/>
    <col min="13" max="13" width="6.57421875" style="6" bestFit="1" customWidth="1"/>
    <col min="14" max="14" width="5.28125" style="6" bestFit="1" customWidth="1"/>
    <col min="15" max="15" width="4.140625" style="6" bestFit="1" customWidth="1"/>
    <col min="16" max="16" width="4.8515625" style="6" bestFit="1" customWidth="1"/>
    <col min="17" max="17" width="5.28125" style="6" bestFit="1" customWidth="1"/>
    <col min="18" max="18" width="4.140625" style="6" bestFit="1" customWidth="1"/>
    <col min="19" max="20" width="5.28125" style="6" bestFit="1" customWidth="1"/>
    <col min="21" max="21" width="4.140625" style="6" bestFit="1" customWidth="1"/>
    <col min="22" max="22" width="5.28125" style="6" bestFit="1" customWidth="1"/>
    <col min="23" max="23" width="6.00390625" style="6" bestFit="1" customWidth="1"/>
    <col min="24" max="24" width="7.00390625" style="6" customWidth="1"/>
    <col min="25" max="25" width="4.140625" style="6" customWidth="1"/>
    <col min="26" max="16384" width="9.140625" style="6" customWidth="1"/>
  </cols>
  <sheetData>
    <row r="1" spans="1:24" ht="16.5" thickTop="1">
      <c r="A1" s="372" t="s">
        <v>33</v>
      </c>
      <c r="B1" s="382" t="s">
        <v>65</v>
      </c>
      <c r="C1" s="372" t="s">
        <v>29</v>
      </c>
      <c r="D1" s="383" t="s">
        <v>45</v>
      </c>
      <c r="E1" s="384" t="s">
        <v>0</v>
      </c>
      <c r="F1" s="385"/>
      <c r="G1" s="385"/>
      <c r="H1" s="385"/>
      <c r="I1" s="385"/>
      <c r="J1" s="386"/>
      <c r="K1" s="387" t="s">
        <v>8</v>
      </c>
      <c r="L1" s="388"/>
      <c r="M1" s="388"/>
      <c r="N1" s="388"/>
      <c r="O1" s="388"/>
      <c r="P1" s="389"/>
      <c r="Q1" s="368" t="s">
        <v>9</v>
      </c>
      <c r="R1" s="369"/>
      <c r="S1" s="369"/>
      <c r="T1" s="369"/>
      <c r="U1" s="369"/>
      <c r="V1" s="370"/>
      <c r="W1" s="371" t="s">
        <v>44</v>
      </c>
      <c r="X1" s="372" t="s">
        <v>2</v>
      </c>
    </row>
    <row r="2" spans="1:24" ht="15.75">
      <c r="A2" s="372"/>
      <c r="B2" s="382"/>
      <c r="C2" s="372"/>
      <c r="D2" s="383"/>
      <c r="E2" s="373" t="s">
        <v>1</v>
      </c>
      <c r="F2" s="374"/>
      <c r="G2" s="374"/>
      <c r="H2" s="374" t="s">
        <v>3</v>
      </c>
      <c r="I2" s="374"/>
      <c r="J2" s="375"/>
      <c r="K2" s="376" t="s">
        <v>4</v>
      </c>
      <c r="L2" s="377"/>
      <c r="M2" s="377"/>
      <c r="N2" s="377" t="s">
        <v>5</v>
      </c>
      <c r="O2" s="377"/>
      <c r="P2" s="378"/>
      <c r="Q2" s="379" t="s">
        <v>6</v>
      </c>
      <c r="R2" s="380"/>
      <c r="S2" s="380"/>
      <c r="T2" s="380" t="s">
        <v>7</v>
      </c>
      <c r="U2" s="380"/>
      <c r="V2" s="381"/>
      <c r="W2" s="371"/>
      <c r="X2" s="372"/>
    </row>
    <row r="3" spans="1:24" ht="15.75">
      <c r="A3" s="372"/>
      <c r="B3" s="382"/>
      <c r="C3" s="372"/>
      <c r="D3" s="383"/>
      <c r="E3" s="97" t="s">
        <v>43</v>
      </c>
      <c r="F3" s="17" t="s">
        <v>30</v>
      </c>
      <c r="G3" s="20" t="s">
        <v>2</v>
      </c>
      <c r="H3" s="17" t="s">
        <v>43</v>
      </c>
      <c r="I3" s="17" t="s">
        <v>30</v>
      </c>
      <c r="J3" s="98" t="s">
        <v>2</v>
      </c>
      <c r="K3" s="105" t="s">
        <v>43</v>
      </c>
      <c r="L3" s="17" t="s">
        <v>30</v>
      </c>
      <c r="M3" s="21" t="s">
        <v>2</v>
      </c>
      <c r="N3" s="18" t="s">
        <v>43</v>
      </c>
      <c r="O3" s="17" t="s">
        <v>30</v>
      </c>
      <c r="P3" s="106" t="s">
        <v>2</v>
      </c>
      <c r="Q3" s="108" t="s">
        <v>43</v>
      </c>
      <c r="R3" s="17" t="s">
        <v>30</v>
      </c>
      <c r="S3" s="22" t="s">
        <v>2</v>
      </c>
      <c r="T3" s="19" t="s">
        <v>43</v>
      </c>
      <c r="U3" s="17" t="s">
        <v>30</v>
      </c>
      <c r="V3" s="109" t="s">
        <v>2</v>
      </c>
      <c r="W3" s="371"/>
      <c r="X3" s="372"/>
    </row>
    <row r="4" spans="1:24" ht="15.75">
      <c r="A4" s="361" t="s">
        <v>79</v>
      </c>
      <c r="B4" s="69" t="s">
        <v>87</v>
      </c>
      <c r="C4" s="70" t="s">
        <v>10</v>
      </c>
      <c r="D4" s="92" t="s">
        <v>82</v>
      </c>
      <c r="E4" s="99">
        <v>30</v>
      </c>
      <c r="F4" s="71" t="s">
        <v>49</v>
      </c>
      <c r="G4" s="72">
        <v>10</v>
      </c>
      <c r="H4" s="71">
        <v>30</v>
      </c>
      <c r="I4" s="71" t="s">
        <v>49</v>
      </c>
      <c r="J4" s="100">
        <v>10</v>
      </c>
      <c r="K4" s="103">
        <v>30</v>
      </c>
      <c r="L4" s="71" t="s">
        <v>49</v>
      </c>
      <c r="M4" s="74">
        <v>10</v>
      </c>
      <c r="N4" s="73">
        <v>30</v>
      </c>
      <c r="O4" s="71" t="s">
        <v>49</v>
      </c>
      <c r="P4" s="104">
        <v>10</v>
      </c>
      <c r="Q4" s="110">
        <v>30</v>
      </c>
      <c r="R4" s="71" t="s">
        <v>49</v>
      </c>
      <c r="S4" s="76">
        <v>10</v>
      </c>
      <c r="T4" s="75">
        <v>30</v>
      </c>
      <c r="U4" s="71" t="s">
        <v>50</v>
      </c>
      <c r="V4" s="111">
        <v>19</v>
      </c>
      <c r="W4" s="96">
        <f aca="true" t="shared" si="0" ref="W4:W18">SUM(E4,H4,K4,N4,Q4,T4)</f>
        <v>180</v>
      </c>
      <c r="X4" s="77">
        <f>SUM(G4,J4,M4,P4,S4,V4,)</f>
        <v>69</v>
      </c>
    </row>
    <row r="5" spans="1:24" ht="15.75">
      <c r="A5" s="362"/>
      <c r="B5" s="29" t="s">
        <v>109</v>
      </c>
      <c r="C5" s="70" t="s">
        <v>10</v>
      </c>
      <c r="D5" s="92" t="s">
        <v>86</v>
      </c>
      <c r="E5" s="99"/>
      <c r="F5" s="71"/>
      <c r="G5" s="72"/>
      <c r="H5" s="71"/>
      <c r="I5" s="71"/>
      <c r="J5" s="100"/>
      <c r="K5" s="103"/>
      <c r="L5" s="71"/>
      <c r="M5" s="74"/>
      <c r="N5" s="73"/>
      <c r="O5" s="71"/>
      <c r="P5" s="104"/>
      <c r="Q5" s="110">
        <v>30</v>
      </c>
      <c r="R5" s="71" t="s">
        <v>50</v>
      </c>
      <c r="S5" s="76">
        <v>2</v>
      </c>
      <c r="T5" s="75"/>
      <c r="U5" s="71"/>
      <c r="V5" s="111"/>
      <c r="W5" s="96">
        <f>SUM(Q5)</f>
        <v>30</v>
      </c>
      <c r="X5" s="77">
        <f>SUM(S5)</f>
        <v>2</v>
      </c>
    </row>
    <row r="6" spans="1:24" ht="15.75">
      <c r="A6" s="362"/>
      <c r="B6" s="69" t="s">
        <v>11</v>
      </c>
      <c r="C6" s="70" t="s">
        <v>28</v>
      </c>
      <c r="D6" s="92" t="s">
        <v>84</v>
      </c>
      <c r="E6" s="99"/>
      <c r="F6" s="71"/>
      <c r="G6" s="72"/>
      <c r="H6" s="71"/>
      <c r="I6" s="71"/>
      <c r="J6" s="100"/>
      <c r="K6" s="103">
        <v>30</v>
      </c>
      <c r="L6" s="71" t="s">
        <v>49</v>
      </c>
      <c r="M6" s="74">
        <v>4</v>
      </c>
      <c r="N6" s="73">
        <v>30</v>
      </c>
      <c r="O6" s="71" t="s">
        <v>49</v>
      </c>
      <c r="P6" s="104">
        <v>4</v>
      </c>
      <c r="Q6" s="110">
        <v>30</v>
      </c>
      <c r="R6" s="71" t="s">
        <v>49</v>
      </c>
      <c r="S6" s="76">
        <v>4</v>
      </c>
      <c r="T6" s="75">
        <v>30</v>
      </c>
      <c r="U6" s="71" t="s">
        <v>49</v>
      </c>
      <c r="V6" s="111">
        <v>4</v>
      </c>
      <c r="W6" s="96">
        <f>SUM(E6,H6,K6,N6,Q6,T6)</f>
        <v>120</v>
      </c>
      <c r="X6" s="77">
        <f>SUM(G6,J6,M6,P6,S6,V6,)</f>
        <v>16</v>
      </c>
    </row>
    <row r="7" spans="1:24" ht="15.75">
      <c r="A7" s="362"/>
      <c r="B7" s="69" t="s">
        <v>71</v>
      </c>
      <c r="C7" s="70" t="s">
        <v>10</v>
      </c>
      <c r="D7" s="92" t="s">
        <v>85</v>
      </c>
      <c r="E7" s="101"/>
      <c r="F7" s="77"/>
      <c r="G7" s="77"/>
      <c r="H7" s="77"/>
      <c r="I7" s="77"/>
      <c r="J7" s="102"/>
      <c r="K7" s="103"/>
      <c r="L7" s="73"/>
      <c r="M7" s="74"/>
      <c r="N7" s="73"/>
      <c r="O7" s="73"/>
      <c r="P7" s="104"/>
      <c r="Q7" s="110">
        <v>15</v>
      </c>
      <c r="R7" s="73" t="s">
        <v>50</v>
      </c>
      <c r="S7" s="76">
        <v>0.5</v>
      </c>
      <c r="T7" s="75">
        <v>15</v>
      </c>
      <c r="U7" s="73" t="s">
        <v>50</v>
      </c>
      <c r="V7" s="111">
        <v>1</v>
      </c>
      <c r="W7" s="96">
        <f t="shared" si="0"/>
        <v>30</v>
      </c>
      <c r="X7" s="77">
        <f>SUM(G7,J7,M7,P7,S7,V7,)</f>
        <v>1.5</v>
      </c>
    </row>
    <row r="8" spans="1:24" ht="15.75">
      <c r="A8" s="362"/>
      <c r="B8" s="69" t="s">
        <v>22</v>
      </c>
      <c r="C8" s="70" t="s">
        <v>10</v>
      </c>
      <c r="D8" s="93" t="s">
        <v>84</v>
      </c>
      <c r="E8" s="99">
        <v>60</v>
      </c>
      <c r="F8" s="73" t="s">
        <v>50</v>
      </c>
      <c r="G8" s="72">
        <v>4</v>
      </c>
      <c r="H8" s="71">
        <v>60</v>
      </c>
      <c r="I8" s="73" t="s">
        <v>50</v>
      </c>
      <c r="J8" s="100">
        <v>4</v>
      </c>
      <c r="K8" s="103">
        <v>60</v>
      </c>
      <c r="L8" s="73" t="s">
        <v>50</v>
      </c>
      <c r="M8" s="74">
        <v>4</v>
      </c>
      <c r="N8" s="73">
        <v>60</v>
      </c>
      <c r="O8" s="73" t="s">
        <v>50</v>
      </c>
      <c r="P8" s="104">
        <v>4</v>
      </c>
      <c r="Q8" s="110"/>
      <c r="R8" s="75"/>
      <c r="S8" s="76"/>
      <c r="T8" s="75"/>
      <c r="U8" s="75"/>
      <c r="V8" s="111"/>
      <c r="W8" s="96">
        <f>SUM(E8,H8,K8,N8,Q8,T8)</f>
        <v>240</v>
      </c>
      <c r="X8" s="77">
        <f>SUM(G8,J8,M8,P8,S8,V8,)</f>
        <v>16</v>
      </c>
    </row>
    <row r="9" spans="1:24" ht="15.75">
      <c r="A9" s="367"/>
      <c r="B9" s="69" t="s">
        <v>48</v>
      </c>
      <c r="C9" s="80" t="s">
        <v>28</v>
      </c>
      <c r="D9" s="93" t="s">
        <v>38</v>
      </c>
      <c r="E9" s="99">
        <v>15</v>
      </c>
      <c r="F9" s="73" t="s">
        <v>50</v>
      </c>
      <c r="G9" s="72">
        <v>1</v>
      </c>
      <c r="H9" s="71">
        <v>15</v>
      </c>
      <c r="I9" s="73" t="s">
        <v>50</v>
      </c>
      <c r="J9" s="100">
        <v>1</v>
      </c>
      <c r="K9" s="103">
        <v>15</v>
      </c>
      <c r="L9" s="73" t="s">
        <v>50</v>
      </c>
      <c r="M9" s="74">
        <v>1</v>
      </c>
      <c r="N9" s="73">
        <v>15</v>
      </c>
      <c r="O9" s="73" t="s">
        <v>50</v>
      </c>
      <c r="P9" s="104">
        <v>1</v>
      </c>
      <c r="Q9" s="110">
        <v>15</v>
      </c>
      <c r="R9" s="73" t="s">
        <v>50</v>
      </c>
      <c r="S9" s="76">
        <v>1</v>
      </c>
      <c r="T9" s="75"/>
      <c r="U9" s="73"/>
      <c r="V9" s="111"/>
      <c r="W9" s="96">
        <f>SUM(E9,H9,K9,N9,Q9,T9)</f>
        <v>75</v>
      </c>
      <c r="X9" s="81">
        <f>SUM(V9,S9,P9,M9,J9,G9)</f>
        <v>5</v>
      </c>
    </row>
    <row r="10" spans="1:24" ht="15.75">
      <c r="A10" s="361" t="s">
        <v>80</v>
      </c>
      <c r="B10" s="69" t="s">
        <v>36</v>
      </c>
      <c r="C10" s="70" t="s">
        <v>10</v>
      </c>
      <c r="D10" s="92" t="s">
        <v>84</v>
      </c>
      <c r="E10" s="99"/>
      <c r="F10" s="71"/>
      <c r="G10" s="72"/>
      <c r="H10" s="71"/>
      <c r="I10" s="71"/>
      <c r="J10" s="100"/>
      <c r="K10" s="103">
        <v>30</v>
      </c>
      <c r="L10" s="73" t="s">
        <v>50</v>
      </c>
      <c r="M10" s="74">
        <v>1</v>
      </c>
      <c r="N10" s="73">
        <v>30</v>
      </c>
      <c r="O10" s="73" t="s">
        <v>52</v>
      </c>
      <c r="P10" s="104">
        <v>2</v>
      </c>
      <c r="Q10" s="103"/>
      <c r="R10" s="73"/>
      <c r="S10" s="74"/>
      <c r="T10" s="73"/>
      <c r="U10" s="73"/>
      <c r="V10" s="104"/>
      <c r="W10" s="96">
        <f t="shared" si="0"/>
        <v>60</v>
      </c>
      <c r="X10" s="77">
        <f>SUM(G10,J10,M10,P10,S10,V10,)</f>
        <v>3</v>
      </c>
    </row>
    <row r="11" spans="1:24" ht="15.75">
      <c r="A11" s="362"/>
      <c r="B11" s="69" t="s">
        <v>26</v>
      </c>
      <c r="C11" s="70" t="s">
        <v>10</v>
      </c>
      <c r="D11" s="92" t="s">
        <v>84</v>
      </c>
      <c r="E11" s="99"/>
      <c r="F11" s="71"/>
      <c r="G11" s="72"/>
      <c r="H11" s="71"/>
      <c r="I11" s="71"/>
      <c r="J11" s="100"/>
      <c r="K11" s="103">
        <v>30</v>
      </c>
      <c r="L11" s="73" t="s">
        <v>50</v>
      </c>
      <c r="M11" s="74">
        <v>1</v>
      </c>
      <c r="N11" s="73">
        <v>30</v>
      </c>
      <c r="O11" s="73" t="s">
        <v>52</v>
      </c>
      <c r="P11" s="104">
        <v>2</v>
      </c>
      <c r="Q11" s="110"/>
      <c r="R11" s="75"/>
      <c r="S11" s="76"/>
      <c r="T11" s="75"/>
      <c r="U11" s="75"/>
      <c r="V11" s="111"/>
      <c r="W11" s="96">
        <f t="shared" si="0"/>
        <v>60</v>
      </c>
      <c r="X11" s="77">
        <f>SUM(G11,J11,M11,P11,S11,V11,)</f>
        <v>3</v>
      </c>
    </row>
    <row r="12" spans="1:24" ht="15.75">
      <c r="A12" s="362"/>
      <c r="B12" s="69" t="s">
        <v>23</v>
      </c>
      <c r="C12" s="70" t="s">
        <v>10</v>
      </c>
      <c r="D12" s="92" t="s">
        <v>84</v>
      </c>
      <c r="E12" s="99"/>
      <c r="F12" s="71"/>
      <c r="G12" s="72"/>
      <c r="H12" s="71"/>
      <c r="I12" s="71"/>
      <c r="J12" s="100"/>
      <c r="K12" s="103"/>
      <c r="L12" s="73"/>
      <c r="M12" s="74"/>
      <c r="N12" s="73"/>
      <c r="O12" s="73"/>
      <c r="P12" s="104"/>
      <c r="Q12" s="110">
        <v>30</v>
      </c>
      <c r="R12" s="73" t="s">
        <v>50</v>
      </c>
      <c r="S12" s="76">
        <v>1</v>
      </c>
      <c r="T12" s="75">
        <v>30</v>
      </c>
      <c r="U12" s="73" t="s">
        <v>52</v>
      </c>
      <c r="V12" s="111">
        <v>2</v>
      </c>
      <c r="W12" s="96">
        <f t="shared" si="0"/>
        <v>60</v>
      </c>
      <c r="X12" s="77">
        <f>SUM(G12,J12,M12,P12,S12,V12,)</f>
        <v>3</v>
      </c>
    </row>
    <row r="13" spans="1:24" ht="15.75">
      <c r="A13" s="362"/>
      <c r="B13" s="69" t="s">
        <v>25</v>
      </c>
      <c r="C13" s="70" t="s">
        <v>10</v>
      </c>
      <c r="D13" s="92" t="s">
        <v>84</v>
      </c>
      <c r="E13" s="99">
        <v>30</v>
      </c>
      <c r="F13" s="73" t="s">
        <v>50</v>
      </c>
      <c r="G13" s="72">
        <v>1</v>
      </c>
      <c r="H13" s="71">
        <v>30</v>
      </c>
      <c r="I13" s="73" t="s">
        <v>52</v>
      </c>
      <c r="J13" s="100">
        <v>2</v>
      </c>
      <c r="K13" s="103"/>
      <c r="L13" s="73"/>
      <c r="M13" s="74"/>
      <c r="N13" s="73"/>
      <c r="O13" s="73"/>
      <c r="P13" s="104"/>
      <c r="Q13" s="110"/>
      <c r="R13" s="75"/>
      <c r="S13" s="76"/>
      <c r="T13" s="75"/>
      <c r="U13" s="75"/>
      <c r="V13" s="111"/>
      <c r="W13" s="96">
        <f t="shared" si="0"/>
        <v>60</v>
      </c>
      <c r="X13" s="77">
        <f>SUM(G13,J13,M13,P13,S13,V13,)</f>
        <v>3</v>
      </c>
    </row>
    <row r="14" spans="1:24" ht="15.75">
      <c r="A14" s="362"/>
      <c r="B14" s="69" t="s">
        <v>12</v>
      </c>
      <c r="C14" s="70" t="s">
        <v>10</v>
      </c>
      <c r="D14" s="92" t="s">
        <v>86</v>
      </c>
      <c r="E14" s="99">
        <v>30</v>
      </c>
      <c r="F14" s="73" t="s">
        <v>51</v>
      </c>
      <c r="G14" s="72">
        <v>2</v>
      </c>
      <c r="H14" s="71">
        <v>30</v>
      </c>
      <c r="I14" s="73" t="s">
        <v>52</v>
      </c>
      <c r="J14" s="100">
        <v>2</v>
      </c>
      <c r="K14" s="103"/>
      <c r="L14" s="73"/>
      <c r="M14" s="74"/>
      <c r="N14" s="73"/>
      <c r="O14" s="73"/>
      <c r="P14" s="104"/>
      <c r="Q14" s="110"/>
      <c r="R14" s="75"/>
      <c r="S14" s="76"/>
      <c r="T14" s="75"/>
      <c r="U14" s="75"/>
      <c r="V14" s="111"/>
      <c r="W14" s="96">
        <f>SUM(E14,H14,K15,N15,Q14,T14)</f>
        <v>120</v>
      </c>
      <c r="X14" s="77">
        <f>SUM(G14,J14)</f>
        <v>4</v>
      </c>
    </row>
    <row r="15" spans="1:24" ht="15.75">
      <c r="A15" s="362"/>
      <c r="B15" s="69" t="s">
        <v>73</v>
      </c>
      <c r="C15" s="70" t="s">
        <v>10</v>
      </c>
      <c r="D15" s="92" t="s">
        <v>86</v>
      </c>
      <c r="E15" s="99"/>
      <c r="F15" s="71"/>
      <c r="G15" s="72"/>
      <c r="H15" s="71"/>
      <c r="I15" s="71"/>
      <c r="J15" s="100"/>
      <c r="K15" s="99">
        <v>30</v>
      </c>
      <c r="L15" s="73" t="s">
        <v>50</v>
      </c>
      <c r="M15" s="72">
        <v>1</v>
      </c>
      <c r="N15" s="71">
        <v>30</v>
      </c>
      <c r="O15" s="73" t="s">
        <v>52</v>
      </c>
      <c r="P15" s="100">
        <v>2</v>
      </c>
      <c r="Q15" s="110"/>
      <c r="R15" s="73"/>
      <c r="S15" s="76"/>
      <c r="T15" s="75"/>
      <c r="U15" s="73"/>
      <c r="V15" s="111"/>
      <c r="W15" s="96">
        <f>SUM(K15,N15)</f>
        <v>60</v>
      </c>
      <c r="X15" s="77">
        <f>SUM(M15,P15)</f>
        <v>3</v>
      </c>
    </row>
    <row r="16" spans="1:24" ht="15.75">
      <c r="A16" s="78"/>
      <c r="B16" s="69" t="s">
        <v>67</v>
      </c>
      <c r="C16" s="70" t="s">
        <v>10</v>
      </c>
      <c r="D16" s="92" t="s">
        <v>86</v>
      </c>
      <c r="E16" s="99"/>
      <c r="F16" s="71"/>
      <c r="G16" s="72"/>
      <c r="H16" s="71"/>
      <c r="I16" s="71"/>
      <c r="J16" s="100"/>
      <c r="K16" s="103"/>
      <c r="L16" s="73"/>
      <c r="M16" s="74"/>
      <c r="N16" s="73"/>
      <c r="O16" s="73"/>
      <c r="P16" s="104"/>
      <c r="Q16" s="110">
        <v>30</v>
      </c>
      <c r="R16" s="73" t="s">
        <v>50</v>
      </c>
      <c r="S16" s="76">
        <v>1</v>
      </c>
      <c r="T16" s="75">
        <v>30</v>
      </c>
      <c r="U16" s="73" t="s">
        <v>52</v>
      </c>
      <c r="V16" s="111">
        <v>2</v>
      </c>
      <c r="W16" s="96">
        <f>SUM(E16,H16,K16,N16,Q16,T16)</f>
        <v>60</v>
      </c>
      <c r="X16" s="77">
        <f>SUM(G16,J16,M16,P16,S16,V16,)</f>
        <v>3</v>
      </c>
    </row>
    <row r="17" spans="1:24" ht="15.75">
      <c r="A17" s="361" t="s">
        <v>81</v>
      </c>
      <c r="B17" s="69" t="s">
        <v>13</v>
      </c>
      <c r="C17" s="70" t="s">
        <v>10</v>
      </c>
      <c r="D17" s="92" t="s">
        <v>84</v>
      </c>
      <c r="E17" s="99">
        <v>30</v>
      </c>
      <c r="F17" s="73" t="s">
        <v>50</v>
      </c>
      <c r="G17" s="72">
        <v>1</v>
      </c>
      <c r="H17" s="71">
        <v>30</v>
      </c>
      <c r="I17" s="73" t="s">
        <v>50</v>
      </c>
      <c r="J17" s="100">
        <v>1</v>
      </c>
      <c r="K17" s="103">
        <v>30</v>
      </c>
      <c r="L17" s="73" t="s">
        <v>50</v>
      </c>
      <c r="M17" s="74">
        <v>2</v>
      </c>
      <c r="N17" s="73">
        <v>30</v>
      </c>
      <c r="O17" s="73" t="s">
        <v>52</v>
      </c>
      <c r="P17" s="104">
        <v>2</v>
      </c>
      <c r="Q17" s="110"/>
      <c r="R17" s="75"/>
      <c r="S17" s="76"/>
      <c r="T17" s="75"/>
      <c r="U17" s="75"/>
      <c r="V17" s="111"/>
      <c r="W17" s="96">
        <f t="shared" si="0"/>
        <v>120</v>
      </c>
      <c r="X17" s="77">
        <f aca="true" t="shared" si="1" ref="X17:X23">SUM(G17,J17,M17,P17,S17,V17,)</f>
        <v>6</v>
      </c>
    </row>
    <row r="18" spans="1:24" ht="15.75">
      <c r="A18" s="362"/>
      <c r="B18" s="83" t="s">
        <v>18</v>
      </c>
      <c r="C18" s="70" t="s">
        <v>10</v>
      </c>
      <c r="D18" s="92" t="s">
        <v>84</v>
      </c>
      <c r="E18" s="99"/>
      <c r="F18" s="71"/>
      <c r="G18" s="72"/>
      <c r="H18" s="71"/>
      <c r="I18" s="71"/>
      <c r="J18" s="100"/>
      <c r="K18" s="103"/>
      <c r="L18" s="73"/>
      <c r="M18" s="74"/>
      <c r="N18" s="73"/>
      <c r="O18" s="73"/>
      <c r="P18" s="104"/>
      <c r="Q18" s="110">
        <v>15</v>
      </c>
      <c r="R18" s="75" t="s">
        <v>50</v>
      </c>
      <c r="S18" s="76">
        <v>1</v>
      </c>
      <c r="T18" s="75"/>
      <c r="U18" s="75"/>
      <c r="V18" s="111"/>
      <c r="W18" s="96">
        <f t="shared" si="0"/>
        <v>15</v>
      </c>
      <c r="X18" s="77">
        <f t="shared" si="1"/>
        <v>1</v>
      </c>
    </row>
    <row r="19" spans="1:24" ht="15.75">
      <c r="A19" s="362"/>
      <c r="B19" s="69" t="s">
        <v>24</v>
      </c>
      <c r="C19" s="70" t="s">
        <v>10</v>
      </c>
      <c r="D19" s="92" t="s">
        <v>84</v>
      </c>
      <c r="E19" s="99"/>
      <c r="F19" s="73"/>
      <c r="G19" s="72"/>
      <c r="H19" s="71">
        <v>15</v>
      </c>
      <c r="I19" s="71" t="s">
        <v>52</v>
      </c>
      <c r="J19" s="100">
        <v>1</v>
      </c>
      <c r="K19" s="103"/>
      <c r="L19" s="73"/>
      <c r="M19" s="74"/>
      <c r="N19" s="73"/>
      <c r="O19" s="73"/>
      <c r="P19" s="104"/>
      <c r="Q19" s="110"/>
      <c r="R19" s="75"/>
      <c r="S19" s="76"/>
      <c r="T19" s="75"/>
      <c r="U19" s="75"/>
      <c r="V19" s="111"/>
      <c r="W19" s="96">
        <f>SUM(E19,H19,K19,N19,Q19,T19)</f>
        <v>15</v>
      </c>
      <c r="X19" s="77">
        <f t="shared" si="1"/>
        <v>1</v>
      </c>
    </row>
    <row r="20" spans="1:24" ht="15.75">
      <c r="A20" s="362"/>
      <c r="B20" s="69" t="s">
        <v>27</v>
      </c>
      <c r="C20" s="70" t="s">
        <v>10</v>
      </c>
      <c r="D20" s="92" t="s">
        <v>84</v>
      </c>
      <c r="E20" s="99">
        <v>2</v>
      </c>
      <c r="F20" s="73" t="s">
        <v>50</v>
      </c>
      <c r="G20" s="72">
        <v>0</v>
      </c>
      <c r="H20" s="71"/>
      <c r="I20" s="71"/>
      <c r="J20" s="100"/>
      <c r="K20" s="103"/>
      <c r="L20" s="73"/>
      <c r="M20" s="74"/>
      <c r="N20" s="73"/>
      <c r="O20" s="73"/>
      <c r="P20" s="104"/>
      <c r="Q20" s="110"/>
      <c r="R20" s="75"/>
      <c r="S20" s="76"/>
      <c r="T20" s="75"/>
      <c r="U20" s="75"/>
      <c r="V20" s="111"/>
      <c r="W20" s="96">
        <f>SUM(E20,H20,K20,N20,Q20,T20)</f>
        <v>2</v>
      </c>
      <c r="X20" s="77">
        <f t="shared" si="1"/>
        <v>0</v>
      </c>
    </row>
    <row r="21" spans="1:24" ht="15.75">
      <c r="A21" s="362"/>
      <c r="B21" s="69" t="s">
        <v>16</v>
      </c>
      <c r="C21" s="70" t="s">
        <v>10</v>
      </c>
      <c r="D21" s="92" t="s">
        <v>84</v>
      </c>
      <c r="E21" s="99">
        <v>3</v>
      </c>
      <c r="F21" s="73" t="s">
        <v>50</v>
      </c>
      <c r="G21" s="72">
        <v>0</v>
      </c>
      <c r="H21" s="71"/>
      <c r="I21" s="71"/>
      <c r="J21" s="100"/>
      <c r="K21" s="103"/>
      <c r="L21" s="73"/>
      <c r="M21" s="74"/>
      <c r="N21" s="73"/>
      <c r="O21" s="73"/>
      <c r="P21" s="104"/>
      <c r="Q21" s="110"/>
      <c r="R21" s="75"/>
      <c r="S21" s="76"/>
      <c r="T21" s="75"/>
      <c r="U21" s="75"/>
      <c r="V21" s="111"/>
      <c r="W21" s="96">
        <f>SUM(E21,H21,K21,N21,Q21,T21)</f>
        <v>3</v>
      </c>
      <c r="X21" s="77">
        <f t="shared" si="1"/>
        <v>0</v>
      </c>
    </row>
    <row r="22" spans="1:24" ht="15.75">
      <c r="A22" s="362"/>
      <c r="B22" s="84" t="s">
        <v>40</v>
      </c>
      <c r="C22" s="80" t="s">
        <v>28</v>
      </c>
      <c r="D22" s="93" t="s">
        <v>86</v>
      </c>
      <c r="E22" s="99">
        <v>30</v>
      </c>
      <c r="F22" s="73" t="s">
        <v>51</v>
      </c>
      <c r="G22" s="72">
        <v>2</v>
      </c>
      <c r="H22" s="71">
        <v>30</v>
      </c>
      <c r="I22" s="73" t="s">
        <v>51</v>
      </c>
      <c r="J22" s="100">
        <v>2</v>
      </c>
      <c r="K22" s="103">
        <v>30</v>
      </c>
      <c r="L22" s="73" t="s">
        <v>51</v>
      </c>
      <c r="M22" s="74">
        <v>2</v>
      </c>
      <c r="N22" s="73">
        <v>30</v>
      </c>
      <c r="O22" s="73" t="s">
        <v>52</v>
      </c>
      <c r="P22" s="104">
        <v>3</v>
      </c>
      <c r="Q22" s="110"/>
      <c r="R22" s="75"/>
      <c r="S22" s="76"/>
      <c r="T22" s="75"/>
      <c r="U22" s="75"/>
      <c r="V22" s="111"/>
      <c r="W22" s="96">
        <f>SUM(E22,H22,K22,N22,Q22,T22)</f>
        <v>120</v>
      </c>
      <c r="X22" s="81">
        <f t="shared" si="1"/>
        <v>9</v>
      </c>
    </row>
    <row r="23" spans="1:24" ht="15.75">
      <c r="A23" s="362"/>
      <c r="B23" s="84" t="s">
        <v>14</v>
      </c>
      <c r="C23" s="80" t="s">
        <v>28</v>
      </c>
      <c r="D23" s="93" t="s">
        <v>86</v>
      </c>
      <c r="E23" s="103"/>
      <c r="F23" s="73"/>
      <c r="G23" s="74"/>
      <c r="H23" s="73">
        <v>30</v>
      </c>
      <c r="I23" s="73" t="s">
        <v>50</v>
      </c>
      <c r="J23" s="104">
        <v>1</v>
      </c>
      <c r="K23" s="101"/>
      <c r="L23" s="77"/>
      <c r="M23" s="77"/>
      <c r="N23" s="77"/>
      <c r="O23" s="77"/>
      <c r="P23" s="102"/>
      <c r="Q23" s="110"/>
      <c r="R23" s="75"/>
      <c r="S23" s="76"/>
      <c r="T23" s="75"/>
      <c r="U23" s="75"/>
      <c r="V23" s="111"/>
      <c r="W23" s="96">
        <f>SUM(E23,H23,K23,N23,Q23,T23)</f>
        <v>30</v>
      </c>
      <c r="X23" s="81">
        <f t="shared" si="1"/>
        <v>1</v>
      </c>
    </row>
    <row r="24" spans="1:24" ht="15.75">
      <c r="A24" s="362"/>
      <c r="B24" s="69" t="s">
        <v>72</v>
      </c>
      <c r="C24" s="70" t="s">
        <v>10</v>
      </c>
      <c r="D24" s="92" t="s">
        <v>83</v>
      </c>
      <c r="E24" s="99"/>
      <c r="F24" s="71"/>
      <c r="G24" s="72"/>
      <c r="H24" s="71"/>
      <c r="I24" s="71"/>
      <c r="J24" s="100"/>
      <c r="K24" s="103"/>
      <c r="L24" s="73"/>
      <c r="M24" s="74"/>
      <c r="N24" s="73"/>
      <c r="O24" s="73"/>
      <c r="P24" s="104"/>
      <c r="Q24" s="110">
        <v>15</v>
      </c>
      <c r="R24" s="73" t="s">
        <v>52</v>
      </c>
      <c r="S24" s="76">
        <v>1</v>
      </c>
      <c r="T24" s="75"/>
      <c r="U24" s="75"/>
      <c r="V24" s="111"/>
      <c r="W24" s="96">
        <f>SUM(Q24)</f>
        <v>15</v>
      </c>
      <c r="X24" s="77">
        <f>SUM(G24,J24,M24,P24,S24,V24,)</f>
        <v>1</v>
      </c>
    </row>
    <row r="25" spans="1:24" ht="16.5" thickBot="1">
      <c r="A25" s="367"/>
      <c r="B25" s="84" t="s">
        <v>46</v>
      </c>
      <c r="C25" s="80" t="s">
        <v>89</v>
      </c>
      <c r="D25" s="93"/>
      <c r="E25" s="189"/>
      <c r="F25" s="190"/>
      <c r="G25" s="191">
        <v>8</v>
      </c>
      <c r="H25" s="192"/>
      <c r="I25" s="190"/>
      <c r="J25" s="193">
        <v>8</v>
      </c>
      <c r="K25" s="196"/>
      <c r="L25" s="190"/>
      <c r="M25" s="197">
        <v>4</v>
      </c>
      <c r="N25" s="190"/>
      <c r="O25" s="190"/>
      <c r="P25" s="198">
        <v>4</v>
      </c>
      <c r="Q25" s="201"/>
      <c r="R25" s="202"/>
      <c r="S25" s="203">
        <v>6</v>
      </c>
      <c r="T25" s="202"/>
      <c r="U25" s="202"/>
      <c r="V25" s="204"/>
      <c r="W25" s="216"/>
      <c r="X25" s="217">
        <f>SUM(G25,J25,M25,P25,S25,V25)</f>
        <v>30</v>
      </c>
    </row>
    <row r="26" spans="1:24" ht="16.5" thickTop="1">
      <c r="A26" s="85"/>
      <c r="B26" s="86"/>
      <c r="C26" s="87"/>
      <c r="D26" s="116" t="s">
        <v>17</v>
      </c>
      <c r="E26" s="165"/>
      <c r="F26" s="166"/>
      <c r="G26" s="194">
        <f>SUM(G4:G25)</f>
        <v>29</v>
      </c>
      <c r="H26" s="166"/>
      <c r="I26" s="166"/>
      <c r="J26" s="195">
        <f>SUM(J4:J25)</f>
        <v>32</v>
      </c>
      <c r="K26" s="167"/>
      <c r="L26" s="168"/>
      <c r="M26" s="199">
        <f>SUM(M4:M25)</f>
        <v>30</v>
      </c>
      <c r="N26" s="168"/>
      <c r="O26" s="168"/>
      <c r="P26" s="200">
        <f>SUM(P4:P25)</f>
        <v>34</v>
      </c>
      <c r="Q26" s="169"/>
      <c r="R26" s="170"/>
      <c r="S26" s="205">
        <f>SUM(S4:S25)</f>
        <v>27.5</v>
      </c>
      <c r="T26" s="170"/>
      <c r="U26" s="170"/>
      <c r="V26" s="206">
        <f>SUM(V4:V25)</f>
        <v>28</v>
      </c>
      <c r="W26" s="209"/>
      <c r="X26" s="210">
        <f>SUM(X4:X25)</f>
        <v>180.5</v>
      </c>
    </row>
    <row r="27" spans="1:24" ht="16.5" thickBot="1">
      <c r="A27" s="88"/>
      <c r="B27" s="88"/>
      <c r="C27" s="88"/>
      <c r="D27" s="95" t="s">
        <v>42</v>
      </c>
      <c r="E27" s="118"/>
      <c r="F27" s="119"/>
      <c r="G27" s="120">
        <f>SUM(G26,J26)</f>
        <v>61</v>
      </c>
      <c r="H27" s="120"/>
      <c r="I27" s="120"/>
      <c r="J27" s="121"/>
      <c r="K27" s="118"/>
      <c r="L27" s="364">
        <f>SUM(M26,P26)</f>
        <v>64</v>
      </c>
      <c r="M27" s="364"/>
      <c r="N27" s="364"/>
      <c r="O27" s="364"/>
      <c r="P27" s="122"/>
      <c r="Q27" s="365">
        <f>SUM(S26,V26)</f>
        <v>55.5</v>
      </c>
      <c r="R27" s="364"/>
      <c r="S27" s="364"/>
      <c r="T27" s="364"/>
      <c r="U27" s="364"/>
      <c r="V27" s="366"/>
      <c r="W27" s="107"/>
      <c r="X27" s="359" t="s">
        <v>2</v>
      </c>
    </row>
    <row r="28" spans="1:24" ht="16.5" thickTop="1">
      <c r="A28" s="88"/>
      <c r="B28" s="88"/>
      <c r="C28" s="88"/>
      <c r="D28" s="85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90"/>
      <c r="W28" s="115">
        <f>SUM(X6,X9,X22:X23,X25)</f>
        <v>61</v>
      </c>
      <c r="X28" s="359"/>
    </row>
    <row r="29" spans="1:24" ht="15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</sheetData>
  <sheetProtection/>
  <mergeCells count="21">
    <mergeCell ref="X1:X3"/>
    <mergeCell ref="K2:M2"/>
    <mergeCell ref="K1:P1"/>
    <mergeCell ref="E2:G2"/>
    <mergeCell ref="N2:P2"/>
    <mergeCell ref="A17:A25"/>
    <mergeCell ref="Q1:V1"/>
    <mergeCell ref="B1:B3"/>
    <mergeCell ref="H2:J2"/>
    <mergeCell ref="D1:D3"/>
    <mergeCell ref="W1:W3"/>
    <mergeCell ref="A1:A3"/>
    <mergeCell ref="T2:V2"/>
    <mergeCell ref="C1:C3"/>
    <mergeCell ref="E1:J1"/>
    <mergeCell ref="X27:X28"/>
    <mergeCell ref="A4:A9"/>
    <mergeCell ref="A10:A15"/>
    <mergeCell ref="L27:O27"/>
    <mergeCell ref="Q27:V27"/>
    <mergeCell ref="Q2:S2"/>
  </mergeCells>
  <printOptions/>
  <pageMargins left="0.25" right="0.25" top="0.75" bottom="0.75" header="0.3" footer="0.3"/>
  <pageSetup fitToHeight="1" fitToWidth="1" horizontalDpi="600" verticalDpi="600" orientation="landscape" paperSize="9" scale="85" r:id="rId1"/>
  <headerFooter>
    <oddHeader>&amp;C&amp;"Calibri,Pogrubiony"Gitara
Studia I stopnia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29"/>
  <sheetViews>
    <sheetView view="pageLayout" zoomScaleNormal="80" workbookViewId="0" topLeftCell="A1">
      <selection activeCell="U32" sqref="U32"/>
    </sheetView>
  </sheetViews>
  <sheetFormatPr defaultColWidth="9.140625" defaultRowHeight="15"/>
  <cols>
    <col min="1" max="1" width="10.00390625" style="6" customWidth="1"/>
    <col min="2" max="2" width="33.57421875" style="6" customWidth="1"/>
    <col min="3" max="3" width="13.8515625" style="6" bestFit="1" customWidth="1"/>
    <col min="4" max="4" width="8.140625" style="6" bestFit="1" customWidth="1"/>
    <col min="5" max="5" width="5.28125" style="6" bestFit="1" customWidth="1"/>
    <col min="6" max="6" width="4.140625" style="6" bestFit="1" customWidth="1"/>
    <col min="7" max="8" width="5.28125" style="6" bestFit="1" customWidth="1"/>
    <col min="9" max="9" width="4.140625" style="6" bestFit="1" customWidth="1"/>
    <col min="10" max="11" width="5.28125" style="6" bestFit="1" customWidth="1"/>
    <col min="12" max="12" width="4.140625" style="6" bestFit="1" customWidth="1"/>
    <col min="13" max="13" width="6.57421875" style="6" bestFit="1" customWidth="1"/>
    <col min="14" max="14" width="5.28125" style="6" bestFit="1" customWidth="1"/>
    <col min="15" max="15" width="4.140625" style="6" bestFit="1" customWidth="1"/>
    <col min="16" max="16" width="4.8515625" style="6" bestFit="1" customWidth="1"/>
    <col min="17" max="17" width="5.28125" style="6" bestFit="1" customWidth="1"/>
    <col min="18" max="18" width="4.140625" style="6" bestFit="1" customWidth="1"/>
    <col min="19" max="20" width="5.28125" style="6" bestFit="1" customWidth="1"/>
    <col min="21" max="21" width="4.140625" style="6" bestFit="1" customWidth="1"/>
    <col min="22" max="22" width="5.28125" style="6" bestFit="1" customWidth="1"/>
    <col min="23" max="23" width="6.00390625" style="6" bestFit="1" customWidth="1"/>
    <col min="24" max="24" width="7.00390625" style="6" customWidth="1"/>
    <col min="25" max="25" width="4.140625" style="6" customWidth="1"/>
    <col min="26" max="16384" width="9.140625" style="6" customWidth="1"/>
  </cols>
  <sheetData>
    <row r="1" spans="1:24" ht="16.5" thickTop="1">
      <c r="A1" s="372" t="s">
        <v>33</v>
      </c>
      <c r="B1" s="382" t="s">
        <v>65</v>
      </c>
      <c r="C1" s="372" t="s">
        <v>29</v>
      </c>
      <c r="D1" s="383" t="s">
        <v>45</v>
      </c>
      <c r="E1" s="384" t="s">
        <v>0</v>
      </c>
      <c r="F1" s="385"/>
      <c r="G1" s="385"/>
      <c r="H1" s="385"/>
      <c r="I1" s="385"/>
      <c r="J1" s="386"/>
      <c r="K1" s="387" t="s">
        <v>8</v>
      </c>
      <c r="L1" s="388"/>
      <c r="M1" s="388"/>
      <c r="N1" s="388"/>
      <c r="O1" s="388"/>
      <c r="P1" s="389"/>
      <c r="Q1" s="368" t="s">
        <v>9</v>
      </c>
      <c r="R1" s="369"/>
      <c r="S1" s="369"/>
      <c r="T1" s="369"/>
      <c r="U1" s="369"/>
      <c r="V1" s="370"/>
      <c r="W1" s="371" t="s">
        <v>44</v>
      </c>
      <c r="X1" s="372" t="s">
        <v>2</v>
      </c>
    </row>
    <row r="2" spans="1:24" ht="15.75">
      <c r="A2" s="372"/>
      <c r="B2" s="382"/>
      <c r="C2" s="372"/>
      <c r="D2" s="383"/>
      <c r="E2" s="373" t="s">
        <v>1</v>
      </c>
      <c r="F2" s="374"/>
      <c r="G2" s="374"/>
      <c r="H2" s="374" t="s">
        <v>3</v>
      </c>
      <c r="I2" s="374"/>
      <c r="J2" s="375"/>
      <c r="K2" s="376" t="s">
        <v>4</v>
      </c>
      <c r="L2" s="377"/>
      <c r="M2" s="377"/>
      <c r="N2" s="377" t="s">
        <v>5</v>
      </c>
      <c r="O2" s="377"/>
      <c r="P2" s="378"/>
      <c r="Q2" s="379" t="s">
        <v>6</v>
      </c>
      <c r="R2" s="380"/>
      <c r="S2" s="380"/>
      <c r="T2" s="380" t="s">
        <v>7</v>
      </c>
      <c r="U2" s="380"/>
      <c r="V2" s="381"/>
      <c r="W2" s="371"/>
      <c r="X2" s="372"/>
    </row>
    <row r="3" spans="1:24" ht="15.75">
      <c r="A3" s="372"/>
      <c r="B3" s="382"/>
      <c r="C3" s="372"/>
      <c r="D3" s="383"/>
      <c r="E3" s="97" t="s">
        <v>43</v>
      </c>
      <c r="F3" s="17" t="s">
        <v>30</v>
      </c>
      <c r="G3" s="20" t="s">
        <v>2</v>
      </c>
      <c r="H3" s="17" t="s">
        <v>43</v>
      </c>
      <c r="I3" s="17" t="s">
        <v>30</v>
      </c>
      <c r="J3" s="98" t="s">
        <v>2</v>
      </c>
      <c r="K3" s="105" t="s">
        <v>43</v>
      </c>
      <c r="L3" s="17" t="s">
        <v>30</v>
      </c>
      <c r="M3" s="21" t="s">
        <v>2</v>
      </c>
      <c r="N3" s="18" t="s">
        <v>43</v>
      </c>
      <c r="O3" s="17" t="s">
        <v>30</v>
      </c>
      <c r="P3" s="106" t="s">
        <v>2</v>
      </c>
      <c r="Q3" s="108" t="s">
        <v>43</v>
      </c>
      <c r="R3" s="17" t="s">
        <v>30</v>
      </c>
      <c r="S3" s="22" t="s">
        <v>2</v>
      </c>
      <c r="T3" s="19" t="s">
        <v>43</v>
      </c>
      <c r="U3" s="17" t="s">
        <v>30</v>
      </c>
      <c r="V3" s="109" t="s">
        <v>2</v>
      </c>
      <c r="W3" s="371"/>
      <c r="X3" s="372"/>
    </row>
    <row r="4" spans="1:24" ht="15.75">
      <c r="A4" s="361" t="s">
        <v>79</v>
      </c>
      <c r="B4" s="69" t="s">
        <v>87</v>
      </c>
      <c r="C4" s="70" t="s">
        <v>10</v>
      </c>
      <c r="D4" s="92" t="s">
        <v>82</v>
      </c>
      <c r="E4" s="99">
        <v>30</v>
      </c>
      <c r="F4" s="71" t="s">
        <v>49</v>
      </c>
      <c r="G4" s="72">
        <v>10</v>
      </c>
      <c r="H4" s="71">
        <v>30</v>
      </c>
      <c r="I4" s="71" t="s">
        <v>49</v>
      </c>
      <c r="J4" s="100">
        <v>10</v>
      </c>
      <c r="K4" s="103">
        <v>30</v>
      </c>
      <c r="L4" s="71" t="s">
        <v>49</v>
      </c>
      <c r="M4" s="74">
        <v>10</v>
      </c>
      <c r="N4" s="73">
        <v>30</v>
      </c>
      <c r="O4" s="71" t="s">
        <v>49</v>
      </c>
      <c r="P4" s="104">
        <v>10</v>
      </c>
      <c r="Q4" s="110">
        <v>30</v>
      </c>
      <c r="R4" s="71" t="s">
        <v>49</v>
      </c>
      <c r="S4" s="76">
        <v>10</v>
      </c>
      <c r="T4" s="75">
        <v>30</v>
      </c>
      <c r="U4" s="71" t="s">
        <v>50</v>
      </c>
      <c r="V4" s="111">
        <v>19</v>
      </c>
      <c r="W4" s="96">
        <f aca="true" t="shared" si="0" ref="W4:W18">SUM(E4,H4,K4,N4,Q4,T4)</f>
        <v>180</v>
      </c>
      <c r="X4" s="77">
        <f>SUM(G4,J4,M4,P4,S4,V4,)</f>
        <v>69</v>
      </c>
    </row>
    <row r="5" spans="1:24" ht="15.75">
      <c r="A5" s="362"/>
      <c r="B5" s="29" t="s">
        <v>109</v>
      </c>
      <c r="C5" s="70" t="s">
        <v>10</v>
      </c>
      <c r="D5" s="92" t="s">
        <v>86</v>
      </c>
      <c r="E5" s="99"/>
      <c r="F5" s="71"/>
      <c r="G5" s="72"/>
      <c r="H5" s="71"/>
      <c r="I5" s="71"/>
      <c r="J5" s="100"/>
      <c r="K5" s="103"/>
      <c r="L5" s="71"/>
      <c r="M5" s="74"/>
      <c r="N5" s="73"/>
      <c r="O5" s="71"/>
      <c r="P5" s="104"/>
      <c r="Q5" s="110">
        <v>30</v>
      </c>
      <c r="R5" s="71" t="s">
        <v>50</v>
      </c>
      <c r="S5" s="76">
        <v>2</v>
      </c>
      <c r="T5" s="75"/>
      <c r="U5" s="71"/>
      <c r="V5" s="111"/>
      <c r="W5" s="96">
        <f>SUM(Q5)</f>
        <v>30</v>
      </c>
      <c r="X5" s="77">
        <f>SUM(S5)</f>
        <v>2</v>
      </c>
    </row>
    <row r="6" spans="1:24" ht="15.75">
      <c r="A6" s="362"/>
      <c r="B6" s="69" t="s">
        <v>11</v>
      </c>
      <c r="C6" s="70" t="s">
        <v>28</v>
      </c>
      <c r="D6" s="92" t="s">
        <v>84</v>
      </c>
      <c r="E6" s="99"/>
      <c r="F6" s="71"/>
      <c r="G6" s="72"/>
      <c r="H6" s="71"/>
      <c r="I6" s="71"/>
      <c r="J6" s="100"/>
      <c r="K6" s="103">
        <v>30</v>
      </c>
      <c r="L6" s="71" t="s">
        <v>49</v>
      </c>
      <c r="M6" s="74">
        <v>4</v>
      </c>
      <c r="N6" s="73">
        <v>30</v>
      </c>
      <c r="O6" s="71" t="s">
        <v>49</v>
      </c>
      <c r="P6" s="104">
        <v>4</v>
      </c>
      <c r="Q6" s="110">
        <v>30</v>
      </c>
      <c r="R6" s="71" t="s">
        <v>49</v>
      </c>
      <c r="S6" s="76">
        <v>4</v>
      </c>
      <c r="T6" s="75">
        <v>30</v>
      </c>
      <c r="U6" s="71" t="s">
        <v>49</v>
      </c>
      <c r="V6" s="111">
        <v>4</v>
      </c>
      <c r="W6" s="96">
        <f>SUM(E6,H6,K6,N6,Q6,T6)</f>
        <v>120</v>
      </c>
      <c r="X6" s="77">
        <f>SUM(G6,J6,M6,P6,S6,V6,)</f>
        <v>16</v>
      </c>
    </row>
    <row r="7" spans="1:24" ht="15.75">
      <c r="A7" s="362"/>
      <c r="B7" s="69" t="s">
        <v>71</v>
      </c>
      <c r="C7" s="70" t="s">
        <v>10</v>
      </c>
      <c r="D7" s="92" t="s">
        <v>85</v>
      </c>
      <c r="E7" s="101"/>
      <c r="F7" s="77"/>
      <c r="G7" s="77"/>
      <c r="H7" s="77"/>
      <c r="I7" s="77"/>
      <c r="J7" s="102"/>
      <c r="K7" s="103"/>
      <c r="L7" s="73"/>
      <c r="M7" s="74"/>
      <c r="N7" s="73"/>
      <c r="O7" s="73"/>
      <c r="P7" s="104"/>
      <c r="Q7" s="110">
        <v>15</v>
      </c>
      <c r="R7" s="73" t="s">
        <v>50</v>
      </c>
      <c r="S7" s="76">
        <v>0.5</v>
      </c>
      <c r="T7" s="75">
        <v>15</v>
      </c>
      <c r="U7" s="73" t="s">
        <v>50</v>
      </c>
      <c r="V7" s="111">
        <v>1</v>
      </c>
      <c r="W7" s="96">
        <f t="shared" si="0"/>
        <v>30</v>
      </c>
      <c r="X7" s="77">
        <f>SUM(G7,J7,M7,P7,S7,V7,)</f>
        <v>1.5</v>
      </c>
    </row>
    <row r="8" spans="1:24" ht="15.75">
      <c r="A8" s="362"/>
      <c r="B8" s="69" t="s">
        <v>22</v>
      </c>
      <c r="C8" s="70" t="s">
        <v>10</v>
      </c>
      <c r="D8" s="93" t="s">
        <v>84</v>
      </c>
      <c r="E8" s="99">
        <v>60</v>
      </c>
      <c r="F8" s="73" t="s">
        <v>50</v>
      </c>
      <c r="G8" s="72">
        <v>4</v>
      </c>
      <c r="H8" s="71">
        <v>60</v>
      </c>
      <c r="I8" s="73" t="s">
        <v>50</v>
      </c>
      <c r="J8" s="100">
        <v>4</v>
      </c>
      <c r="K8" s="103">
        <v>60</v>
      </c>
      <c r="L8" s="73" t="s">
        <v>50</v>
      </c>
      <c r="M8" s="74">
        <v>4</v>
      </c>
      <c r="N8" s="73">
        <v>60</v>
      </c>
      <c r="O8" s="73" t="s">
        <v>50</v>
      </c>
      <c r="P8" s="104">
        <v>4</v>
      </c>
      <c r="Q8" s="110"/>
      <c r="R8" s="75"/>
      <c r="S8" s="76"/>
      <c r="T8" s="75"/>
      <c r="U8" s="75"/>
      <c r="V8" s="111"/>
      <c r="W8" s="96">
        <f>SUM(E8,H8,K8,N8,Q8,T8)</f>
        <v>240</v>
      </c>
      <c r="X8" s="77">
        <f>SUM(G8,J8,M8,P8,S8,V8,)</f>
        <v>16</v>
      </c>
    </row>
    <row r="9" spans="1:24" ht="15.75">
      <c r="A9" s="367"/>
      <c r="B9" s="69" t="s">
        <v>48</v>
      </c>
      <c r="C9" s="80" t="s">
        <v>28</v>
      </c>
      <c r="D9" s="93" t="s">
        <v>38</v>
      </c>
      <c r="E9" s="99">
        <v>15</v>
      </c>
      <c r="F9" s="73" t="s">
        <v>50</v>
      </c>
      <c r="G9" s="72">
        <v>1</v>
      </c>
      <c r="H9" s="71">
        <v>15</v>
      </c>
      <c r="I9" s="73" t="s">
        <v>50</v>
      </c>
      <c r="J9" s="100">
        <v>1</v>
      </c>
      <c r="K9" s="103">
        <v>15</v>
      </c>
      <c r="L9" s="73" t="s">
        <v>50</v>
      </c>
      <c r="M9" s="74">
        <v>1</v>
      </c>
      <c r="N9" s="73">
        <v>15</v>
      </c>
      <c r="O9" s="73" t="s">
        <v>50</v>
      </c>
      <c r="P9" s="104">
        <v>1</v>
      </c>
      <c r="Q9" s="110">
        <v>15</v>
      </c>
      <c r="R9" s="73" t="s">
        <v>50</v>
      </c>
      <c r="S9" s="76">
        <v>1</v>
      </c>
      <c r="T9" s="75"/>
      <c r="U9" s="73"/>
      <c r="V9" s="111"/>
      <c r="W9" s="96">
        <f>SUM(E9,H9,K9,N9,Q9,T9)</f>
        <v>75</v>
      </c>
      <c r="X9" s="81">
        <f>SUM(V9,S9,P9,M9,J9,G9)</f>
        <v>5</v>
      </c>
    </row>
    <row r="10" spans="1:24" ht="15.75">
      <c r="A10" s="361" t="s">
        <v>80</v>
      </c>
      <c r="B10" s="69" t="s">
        <v>36</v>
      </c>
      <c r="C10" s="70" t="s">
        <v>10</v>
      </c>
      <c r="D10" s="92" t="s">
        <v>84</v>
      </c>
      <c r="E10" s="99"/>
      <c r="F10" s="71"/>
      <c r="G10" s="72"/>
      <c r="H10" s="71"/>
      <c r="I10" s="71"/>
      <c r="J10" s="100"/>
      <c r="K10" s="103">
        <v>30</v>
      </c>
      <c r="L10" s="73" t="s">
        <v>50</v>
      </c>
      <c r="M10" s="74">
        <v>1</v>
      </c>
      <c r="N10" s="73">
        <v>30</v>
      </c>
      <c r="O10" s="73" t="s">
        <v>52</v>
      </c>
      <c r="P10" s="104">
        <v>2</v>
      </c>
      <c r="Q10" s="103"/>
      <c r="R10" s="73"/>
      <c r="S10" s="74"/>
      <c r="T10" s="73"/>
      <c r="U10" s="73"/>
      <c r="V10" s="104"/>
      <c r="W10" s="96">
        <f t="shared" si="0"/>
        <v>60</v>
      </c>
      <c r="X10" s="77">
        <f>SUM(G10,J10,M10,P10,S10,V10,)</f>
        <v>3</v>
      </c>
    </row>
    <row r="11" spans="1:24" ht="15.75">
      <c r="A11" s="362"/>
      <c r="B11" s="69" t="s">
        <v>26</v>
      </c>
      <c r="C11" s="70" t="s">
        <v>10</v>
      </c>
      <c r="D11" s="92" t="s">
        <v>84</v>
      </c>
      <c r="E11" s="99"/>
      <c r="F11" s="71"/>
      <c r="G11" s="72"/>
      <c r="H11" s="71"/>
      <c r="I11" s="71"/>
      <c r="J11" s="100"/>
      <c r="K11" s="103">
        <v>30</v>
      </c>
      <c r="L11" s="73" t="s">
        <v>50</v>
      </c>
      <c r="M11" s="74">
        <v>1</v>
      </c>
      <c r="N11" s="73">
        <v>30</v>
      </c>
      <c r="O11" s="73" t="s">
        <v>52</v>
      </c>
      <c r="P11" s="104">
        <v>2</v>
      </c>
      <c r="Q11" s="110"/>
      <c r="R11" s="75"/>
      <c r="S11" s="76"/>
      <c r="T11" s="75"/>
      <c r="U11" s="75"/>
      <c r="V11" s="111"/>
      <c r="W11" s="96">
        <f t="shared" si="0"/>
        <v>60</v>
      </c>
      <c r="X11" s="77">
        <f>SUM(G11,J11,M11,P11,S11,V11,)</f>
        <v>3</v>
      </c>
    </row>
    <row r="12" spans="1:24" ht="15.75">
      <c r="A12" s="362"/>
      <c r="B12" s="69" t="s">
        <v>23</v>
      </c>
      <c r="C12" s="70" t="s">
        <v>10</v>
      </c>
      <c r="D12" s="92" t="s">
        <v>84</v>
      </c>
      <c r="E12" s="99"/>
      <c r="F12" s="71"/>
      <c r="G12" s="72"/>
      <c r="H12" s="71"/>
      <c r="I12" s="71"/>
      <c r="J12" s="100"/>
      <c r="K12" s="103"/>
      <c r="L12" s="73"/>
      <c r="M12" s="74"/>
      <c r="N12" s="73"/>
      <c r="O12" s="73"/>
      <c r="P12" s="104"/>
      <c r="Q12" s="110">
        <v>30</v>
      </c>
      <c r="R12" s="73" t="s">
        <v>50</v>
      </c>
      <c r="S12" s="76">
        <v>1</v>
      </c>
      <c r="T12" s="75">
        <v>30</v>
      </c>
      <c r="U12" s="73" t="s">
        <v>52</v>
      </c>
      <c r="V12" s="111">
        <v>2</v>
      </c>
      <c r="W12" s="96">
        <f t="shared" si="0"/>
        <v>60</v>
      </c>
      <c r="X12" s="77">
        <f>SUM(G12,J12,M12,P12,S12,V12,)</f>
        <v>3</v>
      </c>
    </row>
    <row r="13" spans="1:24" ht="15.75">
      <c r="A13" s="362"/>
      <c r="B13" s="69" t="s">
        <v>25</v>
      </c>
      <c r="C13" s="70" t="s">
        <v>10</v>
      </c>
      <c r="D13" s="92" t="s">
        <v>84</v>
      </c>
      <c r="E13" s="99">
        <v>30</v>
      </c>
      <c r="F13" s="73" t="s">
        <v>50</v>
      </c>
      <c r="G13" s="72">
        <v>1</v>
      </c>
      <c r="H13" s="71">
        <v>30</v>
      </c>
      <c r="I13" s="73" t="s">
        <v>52</v>
      </c>
      <c r="J13" s="100">
        <v>2</v>
      </c>
      <c r="K13" s="103"/>
      <c r="L13" s="73"/>
      <c r="M13" s="74"/>
      <c r="N13" s="73"/>
      <c r="O13" s="73"/>
      <c r="P13" s="104"/>
      <c r="Q13" s="110"/>
      <c r="R13" s="75"/>
      <c r="S13" s="76"/>
      <c r="T13" s="75"/>
      <c r="U13" s="75"/>
      <c r="V13" s="111"/>
      <c r="W13" s="96">
        <f t="shared" si="0"/>
        <v>60</v>
      </c>
      <c r="X13" s="77">
        <f>SUM(G13,J13,M13,P13,S13,V13,)</f>
        <v>3</v>
      </c>
    </row>
    <row r="14" spans="1:24" ht="15.75">
      <c r="A14" s="362"/>
      <c r="B14" s="69" t="s">
        <v>12</v>
      </c>
      <c r="C14" s="70" t="s">
        <v>10</v>
      </c>
      <c r="D14" s="92" t="s">
        <v>86</v>
      </c>
      <c r="E14" s="99">
        <v>30</v>
      </c>
      <c r="F14" s="73" t="s">
        <v>51</v>
      </c>
      <c r="G14" s="72">
        <v>2</v>
      </c>
      <c r="H14" s="71">
        <v>30</v>
      </c>
      <c r="I14" s="73" t="s">
        <v>52</v>
      </c>
      <c r="J14" s="100">
        <v>2</v>
      </c>
      <c r="K14" s="103"/>
      <c r="L14" s="73"/>
      <c r="M14" s="74"/>
      <c r="N14" s="73"/>
      <c r="O14" s="73"/>
      <c r="P14" s="104"/>
      <c r="Q14" s="110"/>
      <c r="R14" s="75"/>
      <c r="S14" s="76"/>
      <c r="T14" s="75"/>
      <c r="U14" s="75"/>
      <c r="V14" s="111"/>
      <c r="W14" s="96">
        <f>SUM(E14,H14,K15,N15,Q14,T14)</f>
        <v>120</v>
      </c>
      <c r="X14" s="77">
        <f>SUM(G14,J14)</f>
        <v>4</v>
      </c>
    </row>
    <row r="15" spans="1:24" ht="15.75">
      <c r="A15" s="362"/>
      <c r="B15" s="69" t="s">
        <v>73</v>
      </c>
      <c r="C15" s="70" t="s">
        <v>10</v>
      </c>
      <c r="D15" s="92" t="s">
        <v>86</v>
      </c>
      <c r="E15" s="99"/>
      <c r="F15" s="71"/>
      <c r="G15" s="72"/>
      <c r="H15" s="71"/>
      <c r="I15" s="71"/>
      <c r="J15" s="100"/>
      <c r="K15" s="99">
        <v>30</v>
      </c>
      <c r="L15" s="73" t="s">
        <v>50</v>
      </c>
      <c r="M15" s="72">
        <v>1</v>
      </c>
      <c r="N15" s="71">
        <v>30</v>
      </c>
      <c r="O15" s="73" t="s">
        <v>52</v>
      </c>
      <c r="P15" s="100">
        <v>2</v>
      </c>
      <c r="Q15" s="110"/>
      <c r="R15" s="73"/>
      <c r="S15" s="76"/>
      <c r="T15" s="75"/>
      <c r="U15" s="73"/>
      <c r="V15" s="111"/>
      <c r="W15" s="96">
        <f>SUM(K15,N15)</f>
        <v>60</v>
      </c>
      <c r="X15" s="77">
        <f>SUM(M15,P15)</f>
        <v>3</v>
      </c>
    </row>
    <row r="16" spans="1:24" ht="15.75">
      <c r="A16" s="78"/>
      <c r="B16" s="69" t="s">
        <v>67</v>
      </c>
      <c r="C16" s="70" t="s">
        <v>10</v>
      </c>
      <c r="D16" s="92" t="s">
        <v>86</v>
      </c>
      <c r="E16" s="99"/>
      <c r="F16" s="71"/>
      <c r="G16" s="72"/>
      <c r="H16" s="71"/>
      <c r="I16" s="71"/>
      <c r="J16" s="100"/>
      <c r="K16" s="103"/>
      <c r="L16" s="73"/>
      <c r="M16" s="74"/>
      <c r="N16" s="73"/>
      <c r="O16" s="73"/>
      <c r="P16" s="104"/>
      <c r="Q16" s="110">
        <v>30</v>
      </c>
      <c r="R16" s="73" t="s">
        <v>50</v>
      </c>
      <c r="S16" s="76">
        <v>1</v>
      </c>
      <c r="T16" s="75">
        <v>30</v>
      </c>
      <c r="U16" s="73" t="s">
        <v>52</v>
      </c>
      <c r="V16" s="111">
        <v>2</v>
      </c>
      <c r="W16" s="96">
        <f>SUM(E16,H16,K16,N16,Q16,T16)</f>
        <v>60</v>
      </c>
      <c r="X16" s="77">
        <f>SUM(G16,J16,M16,P16,S16,V16,)</f>
        <v>3</v>
      </c>
    </row>
    <row r="17" spans="1:24" ht="15.75">
      <c r="A17" s="361" t="s">
        <v>81</v>
      </c>
      <c r="B17" s="69" t="s">
        <v>13</v>
      </c>
      <c r="C17" s="70" t="s">
        <v>10</v>
      </c>
      <c r="D17" s="92" t="s">
        <v>84</v>
      </c>
      <c r="E17" s="99">
        <v>30</v>
      </c>
      <c r="F17" s="73" t="s">
        <v>50</v>
      </c>
      <c r="G17" s="72">
        <v>1</v>
      </c>
      <c r="H17" s="71">
        <v>30</v>
      </c>
      <c r="I17" s="73" t="s">
        <v>52</v>
      </c>
      <c r="J17" s="100">
        <v>2</v>
      </c>
      <c r="K17" s="103"/>
      <c r="L17" s="73"/>
      <c r="M17" s="74"/>
      <c r="N17" s="73"/>
      <c r="O17" s="73"/>
      <c r="P17" s="104"/>
      <c r="Q17" s="110"/>
      <c r="R17" s="75"/>
      <c r="S17" s="76"/>
      <c r="T17" s="75"/>
      <c r="U17" s="75"/>
      <c r="V17" s="111"/>
      <c r="W17" s="96">
        <f t="shared" si="0"/>
        <v>60</v>
      </c>
      <c r="X17" s="77">
        <f aca="true" t="shared" si="1" ref="X17:X23">SUM(G17,J17,M17,P17,S17,V17,)</f>
        <v>3</v>
      </c>
    </row>
    <row r="18" spans="1:24" ht="15.75">
      <c r="A18" s="362"/>
      <c r="B18" s="83" t="s">
        <v>18</v>
      </c>
      <c r="C18" s="70" t="s">
        <v>10</v>
      </c>
      <c r="D18" s="92" t="s">
        <v>84</v>
      </c>
      <c r="E18" s="99"/>
      <c r="F18" s="71"/>
      <c r="G18" s="72"/>
      <c r="H18" s="71"/>
      <c r="I18" s="71"/>
      <c r="J18" s="100"/>
      <c r="K18" s="103"/>
      <c r="L18" s="73"/>
      <c r="M18" s="74"/>
      <c r="N18" s="73"/>
      <c r="O18" s="73"/>
      <c r="P18" s="104"/>
      <c r="Q18" s="110">
        <v>15</v>
      </c>
      <c r="R18" s="75" t="s">
        <v>50</v>
      </c>
      <c r="S18" s="76">
        <v>1</v>
      </c>
      <c r="T18" s="75"/>
      <c r="U18" s="75"/>
      <c r="V18" s="111"/>
      <c r="W18" s="96">
        <f t="shared" si="0"/>
        <v>15</v>
      </c>
      <c r="X18" s="77">
        <f t="shared" si="1"/>
        <v>1</v>
      </c>
    </row>
    <row r="19" spans="1:24" ht="15.75">
      <c r="A19" s="362"/>
      <c r="B19" s="69" t="s">
        <v>24</v>
      </c>
      <c r="C19" s="70" t="s">
        <v>10</v>
      </c>
      <c r="D19" s="92" t="s">
        <v>84</v>
      </c>
      <c r="E19" s="99"/>
      <c r="F19" s="73"/>
      <c r="G19" s="72"/>
      <c r="H19" s="71">
        <v>15</v>
      </c>
      <c r="I19" s="71" t="s">
        <v>52</v>
      </c>
      <c r="J19" s="100">
        <v>1</v>
      </c>
      <c r="K19" s="103"/>
      <c r="L19" s="73"/>
      <c r="M19" s="74"/>
      <c r="N19" s="73"/>
      <c r="O19" s="73"/>
      <c r="P19" s="104"/>
      <c r="Q19" s="110"/>
      <c r="R19" s="75"/>
      <c r="S19" s="76"/>
      <c r="T19" s="75"/>
      <c r="U19" s="75"/>
      <c r="V19" s="111"/>
      <c r="W19" s="96">
        <f>SUM(E19,H19,K19,N19,Q19,T19)</f>
        <v>15</v>
      </c>
      <c r="X19" s="77">
        <f t="shared" si="1"/>
        <v>1</v>
      </c>
    </row>
    <row r="20" spans="1:24" ht="15.75">
      <c r="A20" s="362"/>
      <c r="B20" s="69" t="s">
        <v>27</v>
      </c>
      <c r="C20" s="70" t="s">
        <v>10</v>
      </c>
      <c r="D20" s="92" t="s">
        <v>84</v>
      </c>
      <c r="E20" s="99">
        <v>2</v>
      </c>
      <c r="F20" s="73" t="s">
        <v>50</v>
      </c>
      <c r="G20" s="72">
        <v>0</v>
      </c>
      <c r="H20" s="71"/>
      <c r="I20" s="71"/>
      <c r="J20" s="100"/>
      <c r="K20" s="103"/>
      <c r="L20" s="73"/>
      <c r="M20" s="74"/>
      <c r="N20" s="73"/>
      <c r="O20" s="73"/>
      <c r="P20" s="104"/>
      <c r="Q20" s="110"/>
      <c r="R20" s="75"/>
      <c r="S20" s="76"/>
      <c r="T20" s="75"/>
      <c r="U20" s="75"/>
      <c r="V20" s="111"/>
      <c r="W20" s="96">
        <f>SUM(E20,H20,K20,N20,Q20,T20)</f>
        <v>2</v>
      </c>
      <c r="X20" s="77">
        <f t="shared" si="1"/>
        <v>0</v>
      </c>
    </row>
    <row r="21" spans="1:24" ht="15.75">
      <c r="A21" s="362"/>
      <c r="B21" s="69" t="s">
        <v>16</v>
      </c>
      <c r="C21" s="70" t="s">
        <v>10</v>
      </c>
      <c r="D21" s="92" t="s">
        <v>84</v>
      </c>
      <c r="E21" s="99">
        <v>3</v>
      </c>
      <c r="F21" s="73" t="s">
        <v>50</v>
      </c>
      <c r="G21" s="72">
        <v>0</v>
      </c>
      <c r="H21" s="71"/>
      <c r="I21" s="71"/>
      <c r="J21" s="100"/>
      <c r="K21" s="103"/>
      <c r="L21" s="73"/>
      <c r="M21" s="74"/>
      <c r="N21" s="73"/>
      <c r="O21" s="73"/>
      <c r="P21" s="104"/>
      <c r="Q21" s="110"/>
      <c r="R21" s="75"/>
      <c r="S21" s="76"/>
      <c r="T21" s="75"/>
      <c r="U21" s="75"/>
      <c r="V21" s="111"/>
      <c r="W21" s="96">
        <f>SUM(E21,H21,K21,N21,Q21,T21)</f>
        <v>3</v>
      </c>
      <c r="X21" s="77">
        <f t="shared" si="1"/>
        <v>0</v>
      </c>
    </row>
    <row r="22" spans="1:24" ht="15.75">
      <c r="A22" s="362"/>
      <c r="B22" s="84" t="s">
        <v>40</v>
      </c>
      <c r="C22" s="80" t="s">
        <v>28</v>
      </c>
      <c r="D22" s="93" t="s">
        <v>86</v>
      </c>
      <c r="E22" s="99">
        <v>30</v>
      </c>
      <c r="F22" s="73" t="s">
        <v>51</v>
      </c>
      <c r="G22" s="72">
        <v>2</v>
      </c>
      <c r="H22" s="71">
        <v>30</v>
      </c>
      <c r="I22" s="73" t="s">
        <v>51</v>
      </c>
      <c r="J22" s="100">
        <v>2</v>
      </c>
      <c r="K22" s="103">
        <v>30</v>
      </c>
      <c r="L22" s="73" t="s">
        <v>51</v>
      </c>
      <c r="M22" s="74">
        <v>2</v>
      </c>
      <c r="N22" s="73">
        <v>30</v>
      </c>
      <c r="O22" s="73" t="s">
        <v>52</v>
      </c>
      <c r="P22" s="104">
        <v>3</v>
      </c>
      <c r="Q22" s="110"/>
      <c r="R22" s="75"/>
      <c r="S22" s="76"/>
      <c r="T22" s="75"/>
      <c r="U22" s="75"/>
      <c r="V22" s="111"/>
      <c r="W22" s="96">
        <f>SUM(E22,H22,K22,N22,Q22,T22)</f>
        <v>120</v>
      </c>
      <c r="X22" s="81">
        <f t="shared" si="1"/>
        <v>9</v>
      </c>
    </row>
    <row r="23" spans="1:24" ht="15.75">
      <c r="A23" s="362"/>
      <c r="B23" s="84" t="s">
        <v>14</v>
      </c>
      <c r="C23" s="80" t="s">
        <v>28</v>
      </c>
      <c r="D23" s="93" t="s">
        <v>86</v>
      </c>
      <c r="E23" s="103"/>
      <c r="F23" s="73"/>
      <c r="G23" s="74"/>
      <c r="H23" s="73">
        <v>30</v>
      </c>
      <c r="I23" s="73" t="s">
        <v>50</v>
      </c>
      <c r="J23" s="104">
        <v>1</v>
      </c>
      <c r="K23" s="101"/>
      <c r="L23" s="77"/>
      <c r="M23" s="77"/>
      <c r="N23" s="77"/>
      <c r="O23" s="77"/>
      <c r="P23" s="102"/>
      <c r="Q23" s="110"/>
      <c r="R23" s="75"/>
      <c r="S23" s="76"/>
      <c r="T23" s="75"/>
      <c r="U23" s="75"/>
      <c r="V23" s="111"/>
      <c r="W23" s="96">
        <f>SUM(E23,H23,K23,N23,Q23,T23)</f>
        <v>30</v>
      </c>
      <c r="X23" s="81">
        <f t="shared" si="1"/>
        <v>1</v>
      </c>
    </row>
    <row r="24" spans="1:24" ht="15.75">
      <c r="A24" s="362"/>
      <c r="B24" s="69" t="s">
        <v>72</v>
      </c>
      <c r="C24" s="70" t="s">
        <v>10</v>
      </c>
      <c r="D24" s="92" t="s">
        <v>83</v>
      </c>
      <c r="E24" s="99"/>
      <c r="F24" s="71"/>
      <c r="G24" s="72"/>
      <c r="H24" s="71"/>
      <c r="I24" s="71"/>
      <c r="J24" s="100"/>
      <c r="K24" s="103"/>
      <c r="L24" s="73"/>
      <c r="M24" s="74"/>
      <c r="N24" s="73"/>
      <c r="O24" s="73"/>
      <c r="P24" s="104"/>
      <c r="Q24" s="110">
        <v>15</v>
      </c>
      <c r="R24" s="73" t="s">
        <v>52</v>
      </c>
      <c r="S24" s="76">
        <v>1</v>
      </c>
      <c r="T24" s="75"/>
      <c r="U24" s="75"/>
      <c r="V24" s="111"/>
      <c r="W24" s="96">
        <f>SUM(Q24)</f>
        <v>15</v>
      </c>
      <c r="X24" s="77">
        <f>SUM(G24,J24,M24,P24,S24,V24,)</f>
        <v>1</v>
      </c>
    </row>
    <row r="25" spans="1:24" ht="16.5" thickBot="1">
      <c r="A25" s="367"/>
      <c r="B25" s="84" t="s">
        <v>46</v>
      </c>
      <c r="C25" s="80" t="s">
        <v>89</v>
      </c>
      <c r="D25" s="93"/>
      <c r="E25" s="189"/>
      <c r="F25" s="190"/>
      <c r="G25" s="191">
        <v>8</v>
      </c>
      <c r="H25" s="192"/>
      <c r="I25" s="190"/>
      <c r="J25" s="193">
        <v>8</v>
      </c>
      <c r="K25" s="196"/>
      <c r="L25" s="190"/>
      <c r="M25" s="197">
        <v>6</v>
      </c>
      <c r="N25" s="190"/>
      <c r="O25" s="190"/>
      <c r="P25" s="198">
        <v>6</v>
      </c>
      <c r="Q25" s="201"/>
      <c r="R25" s="202"/>
      <c r="S25" s="203">
        <v>5</v>
      </c>
      <c r="T25" s="202"/>
      <c r="U25" s="202"/>
      <c r="V25" s="204"/>
      <c r="W25" s="216"/>
      <c r="X25" s="217">
        <v>33</v>
      </c>
    </row>
    <row r="26" spans="1:24" ht="16.5" thickTop="1">
      <c r="A26" s="85"/>
      <c r="B26" s="86"/>
      <c r="C26" s="87"/>
      <c r="D26" s="116" t="s">
        <v>17</v>
      </c>
      <c r="E26" s="165"/>
      <c r="F26" s="166"/>
      <c r="G26" s="194">
        <f>SUM(G4:G25)</f>
        <v>29</v>
      </c>
      <c r="H26" s="166"/>
      <c r="I26" s="166"/>
      <c r="J26" s="195">
        <f>SUM(J4:J25)</f>
        <v>33</v>
      </c>
      <c r="K26" s="167"/>
      <c r="L26" s="168"/>
      <c r="M26" s="199">
        <f>SUM(M4:M25)</f>
        <v>30</v>
      </c>
      <c r="N26" s="168"/>
      <c r="O26" s="168"/>
      <c r="P26" s="200">
        <f>SUM(P4:P25)</f>
        <v>34</v>
      </c>
      <c r="Q26" s="169"/>
      <c r="R26" s="170"/>
      <c r="S26" s="205">
        <f>SUM(S4:S25)</f>
        <v>26.5</v>
      </c>
      <c r="T26" s="170"/>
      <c r="U26" s="170"/>
      <c r="V26" s="206">
        <f>SUM(V4:V25)</f>
        <v>28</v>
      </c>
      <c r="W26" s="209"/>
      <c r="X26" s="210">
        <f>SUM(X4:X25)</f>
        <v>180.5</v>
      </c>
    </row>
    <row r="27" spans="1:24" ht="16.5" thickBot="1">
      <c r="A27" s="88"/>
      <c r="B27" s="88"/>
      <c r="C27" s="88"/>
      <c r="D27" s="95" t="s">
        <v>42</v>
      </c>
      <c r="E27" s="118"/>
      <c r="F27" s="119"/>
      <c r="G27" s="120">
        <f>SUM(G26,J26)</f>
        <v>62</v>
      </c>
      <c r="H27" s="120"/>
      <c r="I27" s="120"/>
      <c r="J27" s="121"/>
      <c r="K27" s="118"/>
      <c r="L27" s="364">
        <f>SUM(M26,P26)</f>
        <v>64</v>
      </c>
      <c r="M27" s="364"/>
      <c r="N27" s="364"/>
      <c r="O27" s="364"/>
      <c r="P27" s="122"/>
      <c r="Q27" s="365">
        <f>SUM(S26,V26)</f>
        <v>54.5</v>
      </c>
      <c r="R27" s="364"/>
      <c r="S27" s="364"/>
      <c r="T27" s="364"/>
      <c r="U27" s="364"/>
      <c r="V27" s="366"/>
      <c r="W27" s="107"/>
      <c r="X27" s="359" t="s">
        <v>2</v>
      </c>
    </row>
    <row r="28" spans="1:24" ht="16.5" thickTop="1">
      <c r="A28" s="88"/>
      <c r="B28" s="88"/>
      <c r="C28" s="88"/>
      <c r="D28" s="85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90"/>
      <c r="W28" s="115">
        <f>SUM(X6,X9,X22:X23,X25)</f>
        <v>64</v>
      </c>
      <c r="X28" s="359"/>
    </row>
    <row r="29" spans="1:24" ht="15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</sheetData>
  <sheetProtection/>
  <mergeCells count="21">
    <mergeCell ref="A1:A3"/>
    <mergeCell ref="B1:B3"/>
    <mergeCell ref="C1:C3"/>
    <mergeCell ref="D1:D3"/>
    <mergeCell ref="E1:J1"/>
    <mergeCell ref="K1:P1"/>
    <mergeCell ref="Q1:V1"/>
    <mergeCell ref="W1:W3"/>
    <mergeCell ref="X1:X3"/>
    <mergeCell ref="E2:G2"/>
    <mergeCell ref="H2:J2"/>
    <mergeCell ref="K2:M2"/>
    <mergeCell ref="N2:P2"/>
    <mergeCell ref="Q2:S2"/>
    <mergeCell ref="T2:V2"/>
    <mergeCell ref="A4:A9"/>
    <mergeCell ref="A10:A15"/>
    <mergeCell ref="A17:A25"/>
    <mergeCell ref="L27:O27"/>
    <mergeCell ref="Q27:V27"/>
    <mergeCell ref="X27:X28"/>
  </mergeCells>
  <printOptions/>
  <pageMargins left="0.25" right="0.25" top="0.75" bottom="0.75" header="0.3" footer="0.3"/>
  <pageSetup fitToHeight="1" fitToWidth="1" horizontalDpi="600" verticalDpi="600" orientation="landscape" paperSize="9" scale="85" r:id="rId1"/>
  <headerFooter>
    <oddHeader>&amp;C&amp;"Calibri,Pogrubiony"Gitara
Studia I stopnia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42"/>
  <sheetViews>
    <sheetView view="pageLayout" zoomScaleNormal="75" workbookViewId="0" topLeftCell="A1">
      <selection activeCell="AC17" sqref="AC17"/>
    </sheetView>
  </sheetViews>
  <sheetFormatPr defaultColWidth="9.140625" defaultRowHeight="15"/>
  <cols>
    <col min="1" max="1" width="10.7109375" style="5" customWidth="1"/>
    <col min="2" max="2" width="33.7109375" style="5" customWidth="1"/>
    <col min="3" max="3" width="13.8515625" style="5" bestFit="1" customWidth="1"/>
    <col min="4" max="4" width="8.140625" style="5" bestFit="1" customWidth="1"/>
    <col min="5" max="5" width="5.28125" style="5" bestFit="1" customWidth="1"/>
    <col min="6" max="6" width="4.140625" style="5" bestFit="1" customWidth="1"/>
    <col min="7" max="8" width="5.28125" style="5" bestFit="1" customWidth="1"/>
    <col min="9" max="9" width="4.140625" style="5" bestFit="1" customWidth="1"/>
    <col min="10" max="11" width="5.28125" style="5" bestFit="1" customWidth="1"/>
    <col min="12" max="12" width="4.140625" style="5" bestFit="1" customWidth="1"/>
    <col min="13" max="13" width="6.57421875" style="5" bestFit="1" customWidth="1"/>
    <col min="14" max="14" width="5.28125" style="5" bestFit="1" customWidth="1"/>
    <col min="15" max="15" width="4.140625" style="5" bestFit="1" customWidth="1"/>
    <col min="16" max="16" width="4.8515625" style="5" bestFit="1" customWidth="1"/>
    <col min="17" max="17" width="5.28125" style="5" bestFit="1" customWidth="1"/>
    <col min="18" max="18" width="4.140625" style="5" bestFit="1" customWidth="1"/>
    <col min="19" max="20" width="5.28125" style="5" bestFit="1" customWidth="1"/>
    <col min="21" max="21" width="4.140625" style="5" bestFit="1" customWidth="1"/>
    <col min="22" max="22" width="5.28125" style="5" bestFit="1" customWidth="1"/>
    <col min="23" max="23" width="6.00390625" style="5" bestFit="1" customWidth="1"/>
    <col min="24" max="24" width="6.8515625" style="5" customWidth="1"/>
    <col min="25" max="25" width="0.5625" style="5" customWidth="1"/>
    <col min="26" max="26" width="9.140625" style="5" hidden="1" customWidth="1"/>
    <col min="27" max="16384" width="9.140625" style="5" customWidth="1"/>
  </cols>
  <sheetData>
    <row r="1" spans="1:24" ht="15.75" thickTop="1">
      <c r="A1" s="372" t="s">
        <v>33</v>
      </c>
      <c r="B1" s="382" t="s">
        <v>65</v>
      </c>
      <c r="C1" s="372" t="s">
        <v>29</v>
      </c>
      <c r="D1" s="383" t="s">
        <v>45</v>
      </c>
      <c r="E1" s="384" t="s">
        <v>0</v>
      </c>
      <c r="F1" s="385"/>
      <c r="G1" s="385"/>
      <c r="H1" s="385"/>
      <c r="I1" s="385"/>
      <c r="J1" s="386"/>
      <c r="K1" s="387" t="s">
        <v>8</v>
      </c>
      <c r="L1" s="388"/>
      <c r="M1" s="388"/>
      <c r="N1" s="388"/>
      <c r="O1" s="388"/>
      <c r="P1" s="389"/>
      <c r="Q1" s="368" t="s">
        <v>9</v>
      </c>
      <c r="R1" s="369"/>
      <c r="S1" s="369"/>
      <c r="T1" s="369"/>
      <c r="U1" s="369"/>
      <c r="V1" s="370"/>
      <c r="W1" s="371" t="s">
        <v>44</v>
      </c>
      <c r="X1" s="372" t="s">
        <v>2</v>
      </c>
    </row>
    <row r="2" spans="1:24" ht="15">
      <c r="A2" s="372"/>
      <c r="B2" s="382"/>
      <c r="C2" s="372"/>
      <c r="D2" s="383"/>
      <c r="E2" s="373" t="s">
        <v>1</v>
      </c>
      <c r="F2" s="374"/>
      <c r="G2" s="374"/>
      <c r="H2" s="374" t="s">
        <v>3</v>
      </c>
      <c r="I2" s="374"/>
      <c r="J2" s="375"/>
      <c r="K2" s="376" t="s">
        <v>4</v>
      </c>
      <c r="L2" s="377"/>
      <c r="M2" s="377"/>
      <c r="N2" s="377" t="s">
        <v>5</v>
      </c>
      <c r="O2" s="377"/>
      <c r="P2" s="378"/>
      <c r="Q2" s="379" t="s">
        <v>6</v>
      </c>
      <c r="R2" s="380"/>
      <c r="S2" s="380"/>
      <c r="T2" s="380" t="s">
        <v>7</v>
      </c>
      <c r="U2" s="380"/>
      <c r="V2" s="381"/>
      <c r="W2" s="371"/>
      <c r="X2" s="372"/>
    </row>
    <row r="3" spans="1:24" ht="15">
      <c r="A3" s="372"/>
      <c r="B3" s="382"/>
      <c r="C3" s="372"/>
      <c r="D3" s="383"/>
      <c r="E3" s="97" t="s">
        <v>43</v>
      </c>
      <c r="F3" s="17" t="s">
        <v>30</v>
      </c>
      <c r="G3" s="20" t="s">
        <v>2</v>
      </c>
      <c r="H3" s="17" t="s">
        <v>43</v>
      </c>
      <c r="I3" s="17" t="s">
        <v>30</v>
      </c>
      <c r="J3" s="98" t="s">
        <v>2</v>
      </c>
      <c r="K3" s="105" t="s">
        <v>43</v>
      </c>
      <c r="L3" s="17" t="s">
        <v>30</v>
      </c>
      <c r="M3" s="21" t="s">
        <v>2</v>
      </c>
      <c r="N3" s="18" t="s">
        <v>43</v>
      </c>
      <c r="O3" s="17" t="s">
        <v>30</v>
      </c>
      <c r="P3" s="106" t="s">
        <v>2</v>
      </c>
      <c r="Q3" s="108" t="s">
        <v>43</v>
      </c>
      <c r="R3" s="17" t="s">
        <v>30</v>
      </c>
      <c r="S3" s="22" t="s">
        <v>2</v>
      </c>
      <c r="T3" s="19" t="s">
        <v>43</v>
      </c>
      <c r="U3" s="17" t="s">
        <v>30</v>
      </c>
      <c r="V3" s="109" t="s">
        <v>2</v>
      </c>
      <c r="W3" s="371"/>
      <c r="X3" s="372"/>
    </row>
    <row r="4" spans="1:24" ht="15">
      <c r="A4" s="361" t="s">
        <v>79</v>
      </c>
      <c r="B4" s="69" t="s">
        <v>88</v>
      </c>
      <c r="C4" s="70" t="s">
        <v>10</v>
      </c>
      <c r="D4" s="92" t="s">
        <v>82</v>
      </c>
      <c r="E4" s="99">
        <v>30</v>
      </c>
      <c r="F4" s="71" t="s">
        <v>49</v>
      </c>
      <c r="G4" s="72">
        <v>10</v>
      </c>
      <c r="H4" s="71">
        <v>30</v>
      </c>
      <c r="I4" s="71" t="s">
        <v>49</v>
      </c>
      <c r="J4" s="100">
        <v>10</v>
      </c>
      <c r="K4" s="103">
        <v>30</v>
      </c>
      <c r="L4" s="71" t="s">
        <v>49</v>
      </c>
      <c r="M4" s="74">
        <v>10</v>
      </c>
      <c r="N4" s="73">
        <v>30</v>
      </c>
      <c r="O4" s="71" t="s">
        <v>49</v>
      </c>
      <c r="P4" s="104">
        <v>10</v>
      </c>
      <c r="Q4" s="110">
        <v>30</v>
      </c>
      <c r="R4" s="71" t="s">
        <v>49</v>
      </c>
      <c r="S4" s="76">
        <v>10</v>
      </c>
      <c r="T4" s="75">
        <v>30</v>
      </c>
      <c r="U4" s="71" t="s">
        <v>50</v>
      </c>
      <c r="V4" s="111">
        <v>19</v>
      </c>
      <c r="W4" s="96">
        <f aca="true" t="shared" si="0" ref="W4:W25">SUM(E4,H4,K4,N4,Q4,T4)</f>
        <v>180</v>
      </c>
      <c r="X4" s="77">
        <f>SUM(G4,J4,M4,P4,S4,V4,)</f>
        <v>69</v>
      </c>
    </row>
    <row r="5" spans="1:24" ht="15">
      <c r="A5" s="362"/>
      <c r="B5" s="29" t="s">
        <v>109</v>
      </c>
      <c r="C5" s="70" t="s">
        <v>10</v>
      </c>
      <c r="D5" s="92" t="s">
        <v>86</v>
      </c>
      <c r="E5" s="99"/>
      <c r="F5" s="71"/>
      <c r="G5" s="72"/>
      <c r="H5" s="71"/>
      <c r="I5" s="71"/>
      <c r="J5" s="100"/>
      <c r="K5" s="103"/>
      <c r="L5" s="71"/>
      <c r="M5" s="74"/>
      <c r="N5" s="73"/>
      <c r="O5" s="71"/>
      <c r="P5" s="104"/>
      <c r="Q5" s="110">
        <v>30</v>
      </c>
      <c r="R5" s="71" t="s">
        <v>50</v>
      </c>
      <c r="S5" s="76">
        <v>2</v>
      </c>
      <c r="T5" s="75"/>
      <c r="U5" s="71"/>
      <c r="V5" s="111"/>
      <c r="W5" s="96">
        <f>SUM(Q5)</f>
        <v>30</v>
      </c>
      <c r="X5" s="77">
        <f>SUM(S5)</f>
        <v>2</v>
      </c>
    </row>
    <row r="6" spans="1:24" ht="15">
      <c r="A6" s="362"/>
      <c r="B6" s="69" t="s">
        <v>55</v>
      </c>
      <c r="C6" s="70" t="s">
        <v>28</v>
      </c>
      <c r="D6" s="92" t="s">
        <v>82</v>
      </c>
      <c r="E6" s="99">
        <v>15</v>
      </c>
      <c r="F6" s="71" t="s">
        <v>50</v>
      </c>
      <c r="G6" s="72">
        <v>1</v>
      </c>
      <c r="H6" s="71">
        <v>15</v>
      </c>
      <c r="I6" s="71" t="s">
        <v>52</v>
      </c>
      <c r="J6" s="100">
        <v>2</v>
      </c>
      <c r="K6" s="99">
        <v>15</v>
      </c>
      <c r="L6" s="71" t="s">
        <v>50</v>
      </c>
      <c r="M6" s="72">
        <v>1</v>
      </c>
      <c r="N6" s="71">
        <v>15</v>
      </c>
      <c r="O6" s="71" t="s">
        <v>52</v>
      </c>
      <c r="P6" s="100">
        <v>2</v>
      </c>
      <c r="Q6" s="99">
        <v>15</v>
      </c>
      <c r="R6" s="71" t="s">
        <v>50</v>
      </c>
      <c r="S6" s="72">
        <v>1</v>
      </c>
      <c r="T6" s="71">
        <v>15</v>
      </c>
      <c r="U6" s="71" t="s">
        <v>52</v>
      </c>
      <c r="V6" s="100">
        <v>2</v>
      </c>
      <c r="W6" s="96">
        <f>SUM(E6,H6,K6,N6,Q6,T6)</f>
        <v>90</v>
      </c>
      <c r="X6" s="77">
        <f>SUM(G6,J6,M6,P6,S6,V6,)</f>
        <v>9</v>
      </c>
    </row>
    <row r="7" spans="1:24" ht="15">
      <c r="A7" s="362"/>
      <c r="B7" s="69" t="s">
        <v>71</v>
      </c>
      <c r="C7" s="70" t="s">
        <v>10</v>
      </c>
      <c r="D7" s="92" t="s">
        <v>85</v>
      </c>
      <c r="E7" s="101"/>
      <c r="F7" s="77"/>
      <c r="G7" s="77"/>
      <c r="H7" s="77"/>
      <c r="I7" s="77"/>
      <c r="J7" s="102"/>
      <c r="K7" s="103"/>
      <c r="L7" s="73"/>
      <c r="M7" s="74"/>
      <c r="N7" s="73"/>
      <c r="O7" s="73"/>
      <c r="P7" s="104"/>
      <c r="Q7" s="112"/>
      <c r="R7" s="79"/>
      <c r="S7" s="79"/>
      <c r="T7" s="75">
        <v>15</v>
      </c>
      <c r="U7" s="73" t="s">
        <v>50</v>
      </c>
      <c r="V7" s="111">
        <v>0.5</v>
      </c>
      <c r="W7" s="96">
        <f>SUM(T7)</f>
        <v>15</v>
      </c>
      <c r="X7" s="77">
        <f>SUM(V7)</f>
        <v>0.5</v>
      </c>
    </row>
    <row r="8" spans="1:24" ht="15">
      <c r="A8" s="362"/>
      <c r="B8" s="69" t="s">
        <v>22</v>
      </c>
      <c r="C8" s="70" t="s">
        <v>10</v>
      </c>
      <c r="D8" s="93" t="s">
        <v>84</v>
      </c>
      <c r="E8" s="99">
        <v>60</v>
      </c>
      <c r="F8" s="73" t="s">
        <v>50</v>
      </c>
      <c r="G8" s="72">
        <v>4</v>
      </c>
      <c r="H8" s="71">
        <v>60</v>
      </c>
      <c r="I8" s="73" t="s">
        <v>50</v>
      </c>
      <c r="J8" s="100">
        <v>4</v>
      </c>
      <c r="K8" s="103"/>
      <c r="L8" s="73"/>
      <c r="M8" s="74"/>
      <c r="N8" s="73"/>
      <c r="O8" s="73"/>
      <c r="P8" s="104"/>
      <c r="Q8" s="110"/>
      <c r="R8" s="75"/>
      <c r="S8" s="76"/>
      <c r="T8" s="75"/>
      <c r="U8" s="75"/>
      <c r="V8" s="111"/>
      <c r="W8" s="96">
        <f>SUM(E11,H11,K11,N11)</f>
        <v>120</v>
      </c>
      <c r="X8" s="77">
        <f>SUM(G8,J8,M8,P8,S8,V8,)</f>
        <v>8</v>
      </c>
    </row>
    <row r="9" spans="1:24" ht="15">
      <c r="A9" s="362"/>
      <c r="B9" s="69" t="s">
        <v>56</v>
      </c>
      <c r="C9" s="70" t="s">
        <v>28</v>
      </c>
      <c r="D9" s="93" t="s">
        <v>86</v>
      </c>
      <c r="E9" s="99">
        <v>30</v>
      </c>
      <c r="F9" s="73" t="s">
        <v>57</v>
      </c>
      <c r="G9" s="72">
        <v>1</v>
      </c>
      <c r="H9" s="71">
        <v>30</v>
      </c>
      <c r="I9" s="73" t="s">
        <v>50</v>
      </c>
      <c r="J9" s="100">
        <v>1</v>
      </c>
      <c r="K9" s="99">
        <v>30</v>
      </c>
      <c r="L9" s="73" t="s">
        <v>57</v>
      </c>
      <c r="M9" s="72">
        <v>1</v>
      </c>
      <c r="N9" s="71">
        <v>30</v>
      </c>
      <c r="O9" s="73" t="s">
        <v>50</v>
      </c>
      <c r="P9" s="100">
        <v>1</v>
      </c>
      <c r="Q9" s="99">
        <v>30</v>
      </c>
      <c r="R9" s="73" t="s">
        <v>57</v>
      </c>
      <c r="S9" s="72">
        <v>1</v>
      </c>
      <c r="T9" s="71">
        <v>30</v>
      </c>
      <c r="U9" s="73" t="s">
        <v>50</v>
      </c>
      <c r="V9" s="100">
        <v>1</v>
      </c>
      <c r="W9" s="96">
        <f>SUM(E9,H9,K9,N9,Q9,T9)</f>
        <v>180</v>
      </c>
      <c r="X9" s="77">
        <f>SUM(G9,J9,M9,P9,S9,V9)</f>
        <v>6</v>
      </c>
    </row>
    <row r="10" spans="1:24" ht="15">
      <c r="A10" s="362"/>
      <c r="B10" s="69" t="s">
        <v>63</v>
      </c>
      <c r="C10" s="80" t="s">
        <v>10</v>
      </c>
      <c r="D10" s="93" t="s">
        <v>86</v>
      </c>
      <c r="E10" s="99"/>
      <c r="F10" s="73"/>
      <c r="G10" s="72"/>
      <c r="H10" s="71"/>
      <c r="I10" s="73"/>
      <c r="J10" s="100"/>
      <c r="K10" s="103">
        <v>30</v>
      </c>
      <c r="L10" s="73" t="s">
        <v>50</v>
      </c>
      <c r="M10" s="74">
        <v>2</v>
      </c>
      <c r="N10" s="73">
        <v>30</v>
      </c>
      <c r="O10" s="73" t="s">
        <v>52</v>
      </c>
      <c r="P10" s="104">
        <v>4</v>
      </c>
      <c r="Q10" s="103">
        <v>30</v>
      </c>
      <c r="R10" s="73" t="s">
        <v>50</v>
      </c>
      <c r="S10" s="74">
        <v>2</v>
      </c>
      <c r="T10" s="73">
        <v>30</v>
      </c>
      <c r="U10" s="73" t="s">
        <v>52</v>
      </c>
      <c r="V10" s="104">
        <v>4</v>
      </c>
      <c r="W10" s="96">
        <f>SUM(E10,H10,K10,N10,Q10,T10)</f>
        <v>120</v>
      </c>
      <c r="X10" s="81">
        <f>SUM(V10,S10,P10,M10,J10,G10)</f>
        <v>12</v>
      </c>
    </row>
    <row r="11" spans="1:24" ht="15">
      <c r="A11" s="367"/>
      <c r="B11" s="69" t="s">
        <v>64</v>
      </c>
      <c r="C11" s="80" t="s">
        <v>10</v>
      </c>
      <c r="D11" s="93" t="s">
        <v>86</v>
      </c>
      <c r="E11" s="99">
        <v>30</v>
      </c>
      <c r="F11" s="73" t="s">
        <v>50</v>
      </c>
      <c r="G11" s="72">
        <v>2</v>
      </c>
      <c r="H11" s="71">
        <v>30</v>
      </c>
      <c r="I11" s="73" t="s">
        <v>51</v>
      </c>
      <c r="J11" s="100">
        <v>2</v>
      </c>
      <c r="K11" s="99">
        <v>30</v>
      </c>
      <c r="L11" s="73" t="s">
        <v>50</v>
      </c>
      <c r="M11" s="72">
        <v>2</v>
      </c>
      <c r="N11" s="71">
        <v>30</v>
      </c>
      <c r="O11" s="73" t="s">
        <v>52</v>
      </c>
      <c r="P11" s="100">
        <v>2</v>
      </c>
      <c r="Q11" s="103"/>
      <c r="R11" s="73"/>
      <c r="S11" s="74"/>
      <c r="T11" s="73"/>
      <c r="U11" s="73"/>
      <c r="V11" s="104"/>
      <c r="W11" s="96">
        <f>SUM(W8)</f>
        <v>120</v>
      </c>
      <c r="X11" s="81">
        <f>SUM(G11,J11,M11,P11)</f>
        <v>8</v>
      </c>
    </row>
    <row r="12" spans="1:24" ht="25.5">
      <c r="A12" s="361" t="s">
        <v>80</v>
      </c>
      <c r="B12" s="82" t="s">
        <v>75</v>
      </c>
      <c r="C12" s="70" t="s">
        <v>10</v>
      </c>
      <c r="D12" s="92" t="s">
        <v>84</v>
      </c>
      <c r="E12" s="99">
        <v>30</v>
      </c>
      <c r="F12" s="71" t="s">
        <v>50</v>
      </c>
      <c r="G12" s="72">
        <v>1</v>
      </c>
      <c r="H12" s="71">
        <v>30</v>
      </c>
      <c r="I12" s="71" t="s">
        <v>52</v>
      </c>
      <c r="J12" s="100">
        <v>2</v>
      </c>
      <c r="K12" s="103">
        <v>15</v>
      </c>
      <c r="L12" s="73" t="s">
        <v>50</v>
      </c>
      <c r="M12" s="74">
        <v>0.5</v>
      </c>
      <c r="N12" s="73">
        <v>15</v>
      </c>
      <c r="O12" s="73" t="s">
        <v>52</v>
      </c>
      <c r="P12" s="104">
        <v>1</v>
      </c>
      <c r="Q12" s="103">
        <v>15</v>
      </c>
      <c r="R12" s="73" t="s">
        <v>50</v>
      </c>
      <c r="S12" s="74">
        <v>0.5</v>
      </c>
      <c r="T12" s="73">
        <v>15</v>
      </c>
      <c r="U12" s="73" t="s">
        <v>52</v>
      </c>
      <c r="V12" s="104">
        <v>1</v>
      </c>
      <c r="W12" s="96">
        <f t="shared" si="0"/>
        <v>120</v>
      </c>
      <c r="X12" s="77">
        <f aca="true" t="shared" si="1" ref="X12:X27">SUM(G12,J12,M12,P12,S12,V12,)</f>
        <v>6</v>
      </c>
    </row>
    <row r="13" spans="1:26" ht="15">
      <c r="A13" s="362"/>
      <c r="B13" s="69" t="s">
        <v>26</v>
      </c>
      <c r="C13" s="70" t="s">
        <v>10</v>
      </c>
      <c r="D13" s="92" t="s">
        <v>84</v>
      </c>
      <c r="E13" s="99"/>
      <c r="F13" s="71"/>
      <c r="G13" s="72"/>
      <c r="H13" s="71"/>
      <c r="I13" s="71"/>
      <c r="J13" s="100"/>
      <c r="K13" s="103">
        <v>30</v>
      </c>
      <c r="L13" s="73" t="s">
        <v>50</v>
      </c>
      <c r="M13" s="74">
        <v>1</v>
      </c>
      <c r="N13" s="73">
        <v>30</v>
      </c>
      <c r="O13" s="73" t="s">
        <v>52</v>
      </c>
      <c r="P13" s="104">
        <v>2</v>
      </c>
      <c r="Q13" s="110"/>
      <c r="R13" s="75"/>
      <c r="S13" s="76"/>
      <c r="T13" s="75"/>
      <c r="U13" s="75"/>
      <c r="V13" s="111"/>
      <c r="W13" s="96">
        <f t="shared" si="0"/>
        <v>60</v>
      </c>
      <c r="X13" s="77">
        <f t="shared" si="1"/>
        <v>3</v>
      </c>
      <c r="Z13" s="5" t="s">
        <v>54</v>
      </c>
    </row>
    <row r="14" spans="1:24" ht="15">
      <c r="A14" s="362"/>
      <c r="B14" s="69" t="s">
        <v>23</v>
      </c>
      <c r="C14" s="70" t="s">
        <v>10</v>
      </c>
      <c r="D14" s="92" t="s">
        <v>84</v>
      </c>
      <c r="E14" s="99"/>
      <c r="F14" s="71"/>
      <c r="G14" s="72"/>
      <c r="H14" s="71"/>
      <c r="I14" s="71"/>
      <c r="J14" s="100"/>
      <c r="K14" s="103"/>
      <c r="L14" s="73"/>
      <c r="M14" s="74"/>
      <c r="N14" s="73"/>
      <c r="O14" s="73"/>
      <c r="P14" s="104"/>
      <c r="Q14" s="110">
        <v>30</v>
      </c>
      <c r="R14" s="73" t="s">
        <v>50</v>
      </c>
      <c r="S14" s="76">
        <v>1</v>
      </c>
      <c r="T14" s="75">
        <v>30</v>
      </c>
      <c r="U14" s="73" t="s">
        <v>52</v>
      </c>
      <c r="V14" s="111">
        <v>2</v>
      </c>
      <c r="W14" s="96">
        <f t="shared" si="0"/>
        <v>60</v>
      </c>
      <c r="X14" s="77">
        <f t="shared" si="1"/>
        <v>3</v>
      </c>
    </row>
    <row r="15" spans="1:24" ht="15">
      <c r="A15" s="362"/>
      <c r="B15" s="69" t="s">
        <v>58</v>
      </c>
      <c r="C15" s="70" t="s">
        <v>10</v>
      </c>
      <c r="D15" s="92" t="s">
        <v>84</v>
      </c>
      <c r="E15" s="99"/>
      <c r="F15" s="73"/>
      <c r="G15" s="72"/>
      <c r="H15" s="71"/>
      <c r="I15" s="73"/>
      <c r="J15" s="100"/>
      <c r="K15" s="103"/>
      <c r="L15" s="73"/>
      <c r="M15" s="74"/>
      <c r="N15" s="73"/>
      <c r="O15" s="73"/>
      <c r="P15" s="104"/>
      <c r="Q15" s="110">
        <v>30</v>
      </c>
      <c r="R15" s="75" t="s">
        <v>50</v>
      </c>
      <c r="S15" s="76">
        <v>1</v>
      </c>
      <c r="T15" s="75">
        <v>30</v>
      </c>
      <c r="U15" s="75" t="s">
        <v>52</v>
      </c>
      <c r="V15" s="111">
        <v>2</v>
      </c>
      <c r="W15" s="96">
        <f t="shared" si="0"/>
        <v>60</v>
      </c>
      <c r="X15" s="77">
        <f t="shared" si="1"/>
        <v>3</v>
      </c>
    </row>
    <row r="16" spans="1:24" ht="15">
      <c r="A16" s="362"/>
      <c r="B16" s="69" t="s">
        <v>61</v>
      </c>
      <c r="C16" s="70" t="s">
        <v>10</v>
      </c>
      <c r="D16" s="92" t="s">
        <v>84</v>
      </c>
      <c r="E16" s="99">
        <v>30</v>
      </c>
      <c r="F16" s="73" t="s">
        <v>50</v>
      </c>
      <c r="G16" s="72">
        <v>1</v>
      </c>
      <c r="H16" s="71">
        <v>30</v>
      </c>
      <c r="I16" s="73" t="s">
        <v>52</v>
      </c>
      <c r="J16" s="100">
        <v>2</v>
      </c>
      <c r="K16" s="103"/>
      <c r="L16" s="73"/>
      <c r="M16" s="74"/>
      <c r="N16" s="73"/>
      <c r="O16" s="73"/>
      <c r="P16" s="104"/>
      <c r="Q16" s="110"/>
      <c r="R16" s="75"/>
      <c r="S16" s="76"/>
      <c r="T16" s="75" t="s">
        <v>53</v>
      </c>
      <c r="U16" s="75"/>
      <c r="V16" s="111"/>
      <c r="W16" s="96">
        <f t="shared" si="0"/>
        <v>60</v>
      </c>
      <c r="X16" s="77">
        <f t="shared" si="1"/>
        <v>3</v>
      </c>
    </row>
    <row r="17" spans="1:24" ht="15">
      <c r="A17" s="362"/>
      <c r="B17" s="69" t="s">
        <v>62</v>
      </c>
      <c r="C17" s="70" t="s">
        <v>10</v>
      </c>
      <c r="D17" s="92" t="s">
        <v>84</v>
      </c>
      <c r="E17" s="99"/>
      <c r="F17" s="73"/>
      <c r="G17" s="72"/>
      <c r="H17" s="71"/>
      <c r="I17" s="73"/>
      <c r="J17" s="100"/>
      <c r="K17" s="103">
        <v>30</v>
      </c>
      <c r="L17" s="73" t="s">
        <v>52</v>
      </c>
      <c r="M17" s="74">
        <v>2</v>
      </c>
      <c r="N17" s="73"/>
      <c r="O17" s="73"/>
      <c r="P17" s="104"/>
      <c r="Q17" s="110"/>
      <c r="R17" s="75"/>
      <c r="S17" s="76"/>
      <c r="T17" s="75"/>
      <c r="U17" s="75"/>
      <c r="V17" s="111"/>
      <c r="W17" s="96">
        <f>SUM(K17)</f>
        <v>30</v>
      </c>
      <c r="X17" s="77">
        <f>SUM(M17,P17)</f>
        <v>2</v>
      </c>
    </row>
    <row r="18" spans="1:24" ht="15">
      <c r="A18" s="362"/>
      <c r="B18" s="82" t="s">
        <v>74</v>
      </c>
      <c r="C18" s="70" t="s">
        <v>10</v>
      </c>
      <c r="D18" s="92" t="s">
        <v>86</v>
      </c>
      <c r="E18" s="99"/>
      <c r="F18" s="73"/>
      <c r="G18" s="72"/>
      <c r="H18" s="71"/>
      <c r="I18" s="73"/>
      <c r="J18" s="100"/>
      <c r="K18" s="103">
        <v>30</v>
      </c>
      <c r="L18" s="73" t="s">
        <v>50</v>
      </c>
      <c r="M18" s="74">
        <v>2</v>
      </c>
      <c r="N18" s="73"/>
      <c r="O18" s="73"/>
      <c r="P18" s="104"/>
      <c r="Q18" s="110"/>
      <c r="R18" s="75"/>
      <c r="S18" s="76"/>
      <c r="T18" s="75"/>
      <c r="U18" s="75"/>
      <c r="V18" s="111"/>
      <c r="W18" s="96">
        <f>SUM(K18)</f>
        <v>30</v>
      </c>
      <c r="X18" s="77">
        <f>SUM(M18)</f>
        <v>2</v>
      </c>
    </row>
    <row r="19" spans="1:24" ht="15">
      <c r="A19" s="362"/>
      <c r="B19" s="69" t="s">
        <v>59</v>
      </c>
      <c r="C19" s="70" t="s">
        <v>10</v>
      </c>
      <c r="D19" s="92" t="s">
        <v>84</v>
      </c>
      <c r="E19" s="99">
        <v>30</v>
      </c>
      <c r="F19" s="71" t="s">
        <v>50</v>
      </c>
      <c r="G19" s="72">
        <v>1</v>
      </c>
      <c r="H19" s="71">
        <v>30</v>
      </c>
      <c r="I19" s="71" t="s">
        <v>60</v>
      </c>
      <c r="J19" s="100">
        <v>2</v>
      </c>
      <c r="K19" s="103"/>
      <c r="L19" s="73"/>
      <c r="M19" s="74"/>
      <c r="N19" s="73"/>
      <c r="O19" s="73"/>
      <c r="P19" s="104"/>
      <c r="Q19" s="110"/>
      <c r="R19" s="73"/>
      <c r="S19" s="76"/>
      <c r="T19" s="75"/>
      <c r="U19" s="73"/>
      <c r="V19" s="111"/>
      <c r="W19" s="96">
        <f>SUM(E19,H19,K19,N19,Q19,T19)</f>
        <v>60</v>
      </c>
      <c r="X19" s="77">
        <f t="shared" si="1"/>
        <v>3</v>
      </c>
    </row>
    <row r="20" spans="1:24" ht="15">
      <c r="A20" s="362"/>
      <c r="B20" s="69" t="s">
        <v>12</v>
      </c>
      <c r="C20" s="70" t="s">
        <v>10</v>
      </c>
      <c r="D20" s="92" t="s">
        <v>86</v>
      </c>
      <c r="E20" s="99">
        <v>30</v>
      </c>
      <c r="F20" s="73" t="s">
        <v>51</v>
      </c>
      <c r="G20" s="72">
        <v>2</v>
      </c>
      <c r="H20" s="71">
        <v>30</v>
      </c>
      <c r="I20" s="73" t="s">
        <v>52</v>
      </c>
      <c r="J20" s="100">
        <v>2</v>
      </c>
      <c r="K20" s="103"/>
      <c r="L20" s="73"/>
      <c r="M20" s="74"/>
      <c r="N20" s="73"/>
      <c r="O20" s="73"/>
      <c r="P20" s="104"/>
      <c r="Q20" s="110" t="s">
        <v>53</v>
      </c>
      <c r="R20" s="75"/>
      <c r="S20" s="76"/>
      <c r="T20" s="75"/>
      <c r="U20" s="75"/>
      <c r="V20" s="111"/>
      <c r="W20" s="96">
        <f>SUM(E20,H20,K20,N20,Q20,T20)</f>
        <v>60</v>
      </c>
      <c r="X20" s="77">
        <f t="shared" si="1"/>
        <v>4</v>
      </c>
    </row>
    <row r="21" spans="1:24" ht="15">
      <c r="A21" s="361" t="s">
        <v>81</v>
      </c>
      <c r="B21" s="69" t="s">
        <v>13</v>
      </c>
      <c r="C21" s="70" t="s">
        <v>10</v>
      </c>
      <c r="D21" s="92" t="s">
        <v>84</v>
      </c>
      <c r="E21" s="99">
        <v>30</v>
      </c>
      <c r="F21" s="73" t="s">
        <v>50</v>
      </c>
      <c r="G21" s="72">
        <v>1</v>
      </c>
      <c r="H21" s="71">
        <v>30</v>
      </c>
      <c r="I21" s="73" t="s">
        <v>50</v>
      </c>
      <c r="J21" s="100">
        <v>1</v>
      </c>
      <c r="K21" s="103">
        <v>30</v>
      </c>
      <c r="L21" s="73" t="s">
        <v>50</v>
      </c>
      <c r="M21" s="74">
        <v>2</v>
      </c>
      <c r="N21" s="73">
        <v>30</v>
      </c>
      <c r="O21" s="73" t="s">
        <v>52</v>
      </c>
      <c r="P21" s="104">
        <v>2</v>
      </c>
      <c r="Q21" s="110"/>
      <c r="R21" s="75"/>
      <c r="S21" s="76"/>
      <c r="T21" s="75"/>
      <c r="U21" s="75"/>
      <c r="V21" s="111"/>
      <c r="W21" s="96">
        <f t="shared" si="0"/>
        <v>120</v>
      </c>
      <c r="X21" s="77">
        <f t="shared" si="1"/>
        <v>6</v>
      </c>
    </row>
    <row r="22" spans="1:24" ht="15">
      <c r="A22" s="362"/>
      <c r="B22" s="83" t="s">
        <v>18</v>
      </c>
      <c r="C22" s="70" t="s">
        <v>10</v>
      </c>
      <c r="D22" s="92" t="s">
        <v>84</v>
      </c>
      <c r="E22" s="99"/>
      <c r="F22" s="71"/>
      <c r="G22" s="72"/>
      <c r="H22" s="71"/>
      <c r="I22" s="71"/>
      <c r="J22" s="100"/>
      <c r="K22" s="103"/>
      <c r="L22" s="73"/>
      <c r="M22" s="74"/>
      <c r="N22" s="73"/>
      <c r="O22" s="73"/>
      <c r="P22" s="104"/>
      <c r="Q22" s="110">
        <v>15</v>
      </c>
      <c r="R22" s="75" t="s">
        <v>50</v>
      </c>
      <c r="S22" s="76">
        <v>1</v>
      </c>
      <c r="T22" s="75"/>
      <c r="U22" s="75"/>
      <c r="V22" s="111"/>
      <c r="W22" s="96">
        <f t="shared" si="0"/>
        <v>15</v>
      </c>
      <c r="X22" s="77">
        <f t="shared" si="1"/>
        <v>1</v>
      </c>
    </row>
    <row r="23" spans="1:24" ht="15">
      <c r="A23" s="362"/>
      <c r="B23" s="69" t="s">
        <v>24</v>
      </c>
      <c r="C23" s="70" t="s">
        <v>10</v>
      </c>
      <c r="D23" s="92" t="s">
        <v>84</v>
      </c>
      <c r="E23" s="99"/>
      <c r="F23" s="73"/>
      <c r="G23" s="72"/>
      <c r="H23" s="71">
        <v>15</v>
      </c>
      <c r="I23" s="71" t="s">
        <v>52</v>
      </c>
      <c r="J23" s="100">
        <v>1</v>
      </c>
      <c r="K23" s="103"/>
      <c r="L23" s="73"/>
      <c r="M23" s="74"/>
      <c r="N23" s="73"/>
      <c r="O23" s="73"/>
      <c r="P23" s="104"/>
      <c r="Q23" s="110"/>
      <c r="R23" s="75"/>
      <c r="S23" s="76"/>
      <c r="T23" s="75"/>
      <c r="U23" s="75"/>
      <c r="V23" s="111"/>
      <c r="W23" s="96">
        <f t="shared" si="0"/>
        <v>15</v>
      </c>
      <c r="X23" s="77">
        <f t="shared" si="1"/>
        <v>1</v>
      </c>
    </row>
    <row r="24" spans="1:24" ht="15">
      <c r="A24" s="362"/>
      <c r="B24" s="69" t="s">
        <v>27</v>
      </c>
      <c r="C24" s="70" t="s">
        <v>10</v>
      </c>
      <c r="D24" s="92" t="s">
        <v>84</v>
      </c>
      <c r="E24" s="99">
        <v>2</v>
      </c>
      <c r="F24" s="73" t="s">
        <v>50</v>
      </c>
      <c r="G24" s="72">
        <v>0</v>
      </c>
      <c r="H24" s="71"/>
      <c r="I24" s="71"/>
      <c r="J24" s="100"/>
      <c r="K24" s="103"/>
      <c r="L24" s="73"/>
      <c r="M24" s="74"/>
      <c r="N24" s="73"/>
      <c r="O24" s="73"/>
      <c r="P24" s="104"/>
      <c r="Q24" s="110"/>
      <c r="R24" s="75"/>
      <c r="S24" s="76"/>
      <c r="T24" s="75"/>
      <c r="U24" s="75"/>
      <c r="V24" s="111"/>
      <c r="W24" s="96">
        <f t="shared" si="0"/>
        <v>2</v>
      </c>
      <c r="X24" s="77">
        <f t="shared" si="1"/>
        <v>0</v>
      </c>
    </row>
    <row r="25" spans="1:24" ht="15">
      <c r="A25" s="362"/>
      <c r="B25" s="69" t="s">
        <v>16</v>
      </c>
      <c r="C25" s="70" t="s">
        <v>10</v>
      </c>
      <c r="D25" s="92" t="s">
        <v>84</v>
      </c>
      <c r="E25" s="99">
        <v>3</v>
      </c>
      <c r="F25" s="73" t="s">
        <v>50</v>
      </c>
      <c r="G25" s="72">
        <v>0</v>
      </c>
      <c r="H25" s="71"/>
      <c r="I25" s="71"/>
      <c r="J25" s="100"/>
      <c r="K25" s="103"/>
      <c r="L25" s="73"/>
      <c r="M25" s="74"/>
      <c r="N25" s="73"/>
      <c r="O25" s="73"/>
      <c r="P25" s="104"/>
      <c r="Q25" s="110"/>
      <c r="R25" s="75"/>
      <c r="S25" s="76"/>
      <c r="T25" s="75"/>
      <c r="U25" s="75"/>
      <c r="V25" s="111"/>
      <c r="W25" s="96">
        <f t="shared" si="0"/>
        <v>3</v>
      </c>
      <c r="X25" s="77">
        <f t="shared" si="1"/>
        <v>0</v>
      </c>
    </row>
    <row r="26" spans="1:24" ht="15">
      <c r="A26" s="362"/>
      <c r="B26" s="84" t="s">
        <v>40</v>
      </c>
      <c r="C26" s="80" t="s">
        <v>28</v>
      </c>
      <c r="D26" s="93" t="s">
        <v>86</v>
      </c>
      <c r="E26" s="99">
        <v>30</v>
      </c>
      <c r="F26" s="73" t="s">
        <v>51</v>
      </c>
      <c r="G26" s="72">
        <v>2</v>
      </c>
      <c r="H26" s="71">
        <v>30</v>
      </c>
      <c r="I26" s="73" t="s">
        <v>51</v>
      </c>
      <c r="J26" s="100">
        <v>2</v>
      </c>
      <c r="K26" s="103">
        <v>30</v>
      </c>
      <c r="L26" s="73" t="s">
        <v>51</v>
      </c>
      <c r="M26" s="74">
        <v>2</v>
      </c>
      <c r="N26" s="73">
        <v>30</v>
      </c>
      <c r="O26" s="73" t="s">
        <v>52</v>
      </c>
      <c r="P26" s="104">
        <v>3</v>
      </c>
      <c r="Q26" s="110"/>
      <c r="R26" s="75"/>
      <c r="S26" s="76"/>
      <c r="T26" s="75"/>
      <c r="U26" s="75"/>
      <c r="V26" s="111"/>
      <c r="W26" s="96">
        <f>SUM(E26,H26,K26,N26,Q26,T26)</f>
        <v>120</v>
      </c>
      <c r="X26" s="81">
        <f t="shared" si="1"/>
        <v>9</v>
      </c>
    </row>
    <row r="27" spans="1:24" ht="15">
      <c r="A27" s="362"/>
      <c r="B27" s="84" t="s">
        <v>14</v>
      </c>
      <c r="C27" s="80" t="s">
        <v>28</v>
      </c>
      <c r="D27" s="93" t="s">
        <v>86</v>
      </c>
      <c r="E27" s="103"/>
      <c r="F27" s="73"/>
      <c r="G27" s="74"/>
      <c r="H27" s="73">
        <v>30</v>
      </c>
      <c r="I27" s="73" t="s">
        <v>50</v>
      </c>
      <c r="J27" s="104">
        <v>1</v>
      </c>
      <c r="K27" s="101"/>
      <c r="L27" s="77"/>
      <c r="M27" s="77"/>
      <c r="N27" s="77"/>
      <c r="O27" s="77"/>
      <c r="P27" s="102"/>
      <c r="Q27" s="110"/>
      <c r="R27" s="75"/>
      <c r="S27" s="76"/>
      <c r="T27" s="75"/>
      <c r="U27" s="75"/>
      <c r="V27" s="111"/>
      <c r="W27" s="96">
        <f>SUM(E27,H27,K27,N27,Q27,T27)</f>
        <v>30</v>
      </c>
      <c r="X27" s="81">
        <f t="shared" si="1"/>
        <v>1</v>
      </c>
    </row>
    <row r="28" spans="1:24" ht="15">
      <c r="A28" s="362"/>
      <c r="B28" s="84" t="s">
        <v>72</v>
      </c>
      <c r="C28" s="80" t="s">
        <v>10</v>
      </c>
      <c r="D28" s="92" t="s">
        <v>83</v>
      </c>
      <c r="E28" s="103"/>
      <c r="F28" s="73"/>
      <c r="G28" s="74"/>
      <c r="H28" s="73"/>
      <c r="I28" s="73"/>
      <c r="J28" s="104"/>
      <c r="K28" s="101"/>
      <c r="L28" s="77"/>
      <c r="M28" s="77"/>
      <c r="N28" s="77"/>
      <c r="O28" s="77"/>
      <c r="P28" s="102"/>
      <c r="Q28" s="110">
        <v>15</v>
      </c>
      <c r="R28" s="73" t="s">
        <v>52</v>
      </c>
      <c r="S28" s="76">
        <v>1</v>
      </c>
      <c r="T28" s="75"/>
      <c r="U28" s="75"/>
      <c r="V28" s="111"/>
      <c r="W28" s="96">
        <f>SUM(Q28)</f>
        <v>15</v>
      </c>
      <c r="X28" s="81">
        <f>SUM(S28)</f>
        <v>1</v>
      </c>
    </row>
    <row r="29" spans="1:24" ht="15.75" thickBot="1">
      <c r="A29" s="367"/>
      <c r="B29" s="84" t="s">
        <v>46</v>
      </c>
      <c r="C29" s="80" t="s">
        <v>89</v>
      </c>
      <c r="D29" s="93"/>
      <c r="E29" s="189"/>
      <c r="F29" s="190"/>
      <c r="G29" s="191">
        <v>4</v>
      </c>
      <c r="H29" s="192"/>
      <c r="I29" s="190"/>
      <c r="J29" s="193">
        <v>3</v>
      </c>
      <c r="K29" s="196"/>
      <c r="L29" s="190"/>
      <c r="M29" s="197">
        <v>6</v>
      </c>
      <c r="N29" s="190"/>
      <c r="O29" s="190"/>
      <c r="P29" s="198">
        <v>6</v>
      </c>
      <c r="Q29" s="201"/>
      <c r="R29" s="202"/>
      <c r="S29" s="203">
        <v>8</v>
      </c>
      <c r="T29" s="202"/>
      <c r="U29" s="202"/>
      <c r="V29" s="204">
        <v>2</v>
      </c>
      <c r="W29" s="216"/>
      <c r="X29" s="217">
        <f>SUM(G29,J29,M29,P29,S29,V29)</f>
        <v>29</v>
      </c>
    </row>
    <row r="30" spans="1:24" ht="15.75" thickTop="1">
      <c r="A30" s="85"/>
      <c r="B30" s="86"/>
      <c r="C30" s="87"/>
      <c r="D30" s="94" t="s">
        <v>17</v>
      </c>
      <c r="E30" s="219"/>
      <c r="F30" s="220"/>
      <c r="G30" s="221">
        <f>SUM(G4:G29)</f>
        <v>30</v>
      </c>
      <c r="H30" s="220"/>
      <c r="I30" s="220"/>
      <c r="J30" s="222">
        <f>SUM(J4:J29)</f>
        <v>35</v>
      </c>
      <c r="K30" s="223"/>
      <c r="L30" s="224"/>
      <c r="M30" s="225">
        <f>SUM(M4:M29)</f>
        <v>31.5</v>
      </c>
      <c r="N30" s="224"/>
      <c r="O30" s="224"/>
      <c r="P30" s="226">
        <f>SUM(P4:P29)</f>
        <v>33</v>
      </c>
      <c r="Q30" s="227"/>
      <c r="R30" s="228"/>
      <c r="S30" s="229">
        <f>SUM(S4:S29)</f>
        <v>28.5</v>
      </c>
      <c r="T30" s="228"/>
      <c r="U30" s="228"/>
      <c r="V30" s="230">
        <f>SUM(V4:V29)</f>
        <v>33.5</v>
      </c>
      <c r="W30" s="231"/>
      <c r="X30" s="211">
        <f>SUM(X4:X29)</f>
        <v>191.5</v>
      </c>
    </row>
    <row r="31" spans="1:24" ht="15.75" thickBot="1">
      <c r="A31" s="88"/>
      <c r="B31" s="88"/>
      <c r="C31" s="88"/>
      <c r="D31" s="95" t="s">
        <v>42</v>
      </c>
      <c r="E31" s="365">
        <f>SUM(G30,J30)</f>
        <v>65</v>
      </c>
      <c r="F31" s="364"/>
      <c r="G31" s="364"/>
      <c r="H31" s="364"/>
      <c r="I31" s="364"/>
      <c r="J31" s="366"/>
      <c r="K31" s="365">
        <f>SUM(M30,P30)</f>
        <v>64.5</v>
      </c>
      <c r="L31" s="364"/>
      <c r="M31" s="364"/>
      <c r="N31" s="364"/>
      <c r="O31" s="364"/>
      <c r="P31" s="366"/>
      <c r="Q31" s="390">
        <f>SUM(S30,V30)</f>
        <v>62</v>
      </c>
      <c r="R31" s="363"/>
      <c r="S31" s="363"/>
      <c r="T31" s="363"/>
      <c r="U31" s="363"/>
      <c r="V31" s="391"/>
      <c r="W31" s="107"/>
      <c r="X31" s="392" t="s">
        <v>2</v>
      </c>
    </row>
    <row r="32" spans="1:24" ht="15.75" thickTop="1">
      <c r="A32" s="88"/>
      <c r="B32" s="88"/>
      <c r="C32" s="88"/>
      <c r="D32" s="85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90"/>
      <c r="W32" s="91">
        <f>SUM(X6,X9,X26:X27,X29)</f>
        <v>54</v>
      </c>
      <c r="X32" s="392"/>
    </row>
    <row r="33" spans="19:24" ht="15">
      <c r="S33" s="5" t="s">
        <v>53</v>
      </c>
      <c r="X33" s="10"/>
    </row>
    <row r="36" ht="15">
      <c r="M36" s="13" t="s">
        <v>76</v>
      </c>
    </row>
    <row r="39" s="11" customFormat="1" ht="15"/>
    <row r="40" ht="15">
      <c r="J40" s="12"/>
    </row>
    <row r="41" ht="15">
      <c r="J41" s="12"/>
    </row>
    <row r="42" ht="15">
      <c r="J42" s="12"/>
    </row>
  </sheetData>
  <sheetProtection/>
  <mergeCells count="22">
    <mergeCell ref="K31:P31"/>
    <mergeCell ref="Q31:V31"/>
    <mergeCell ref="X31:X32"/>
    <mergeCell ref="A12:A20"/>
    <mergeCell ref="E31:J31"/>
    <mergeCell ref="A4:A11"/>
    <mergeCell ref="A21:A29"/>
    <mergeCell ref="X1:X3"/>
    <mergeCell ref="H2:J2"/>
    <mergeCell ref="K2:M2"/>
    <mergeCell ref="N2:P2"/>
    <mergeCell ref="Q2:S2"/>
    <mergeCell ref="T2:V2"/>
    <mergeCell ref="Q1:V1"/>
    <mergeCell ref="E1:J1"/>
    <mergeCell ref="K1:P1"/>
    <mergeCell ref="A1:A3"/>
    <mergeCell ref="B1:B3"/>
    <mergeCell ref="C1:C3"/>
    <mergeCell ref="D1:D3"/>
    <mergeCell ref="E2:G2"/>
    <mergeCell ref="W1:W3"/>
  </mergeCells>
  <printOptions/>
  <pageMargins left="0.25" right="0.25" top="0.75" bottom="0.75" header="0.3" footer="0.3"/>
  <pageSetup fitToHeight="1" fitToWidth="1" horizontalDpi="600" verticalDpi="600" orientation="landscape" paperSize="9" scale="84" r:id="rId1"/>
  <headerFooter>
    <oddHeader>&amp;C&amp;"Calibri,Pogrubiony"Lutnictwo artystyczne
Studia I stopnia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Siatka godzin, Wydz. Instrumentalny</dc:title>
  <dc:subject/>
  <dc:creator/>
  <cp:keywords/>
  <dc:description/>
  <cp:lastModifiedBy/>
  <cp:lastPrinted>2012-09-23T14:21:50Z</cp:lastPrinted>
  <dcterms:created xsi:type="dcterms:W3CDTF">2012-07-26T17:56:14Z</dcterms:created>
  <dcterms:modified xsi:type="dcterms:W3CDTF">2016-08-31T11:58:38Z</dcterms:modified>
  <cp:category/>
  <cp:version/>
  <cp:contentType/>
  <cp:contentStatus/>
</cp:coreProperties>
</file>